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1355" windowHeight="9210"/>
  </bookViews>
  <sheets>
    <sheet name="Instructions" sheetId="3" r:id="rId1"/>
    <sheet name="Part A - Assess Demand" sheetId="1" r:id="rId2"/>
    <sheet name="Part B - AH&amp;CH Plan" sheetId="2" r:id="rId3"/>
    <sheet name="Sheet1" sheetId="4" state="hidden" r:id="rId4"/>
  </sheets>
  <definedNames>
    <definedName name="_xlnm.Print_Area" localSheetId="0">Instructions!$A$1:$N$54</definedName>
    <definedName name="_xlnm.Print_Area" localSheetId="1">'Part A - Assess Demand'!$B$1:$R$48</definedName>
    <definedName name="_xlnm.Print_Area" localSheetId="2">'Part B - AH&amp;CH Plan'!$A$1:$R$98</definedName>
    <definedName name="target_weighting">#REF!</definedName>
  </definedNames>
  <calcPr calcId="125725"/>
</workbook>
</file>

<file path=xl/calcChain.xml><?xml version="1.0" encoding="utf-8"?>
<calcChain xmlns="http://schemas.openxmlformats.org/spreadsheetml/2006/main">
  <c r="I35" i="3"/>
  <c r="H35"/>
  <c r="G35"/>
  <c r="H2" i="2"/>
  <c r="H2" i="1"/>
  <c r="K79" i="2"/>
  <c r="C79"/>
  <c r="F23" i="1"/>
  <c r="F27"/>
  <c r="H23"/>
  <c r="H27"/>
  <c r="J23"/>
  <c r="F64" i="2"/>
  <c r="C45"/>
  <c r="L64"/>
  <c r="J63"/>
  <c r="J62"/>
  <c r="J61"/>
  <c r="J60"/>
  <c r="J59"/>
  <c r="L45"/>
  <c r="M45"/>
  <c r="F32"/>
  <c r="D60"/>
  <c r="D61"/>
  <c r="D62"/>
  <c r="D63"/>
  <c r="D59"/>
  <c r="G45"/>
  <c r="H45"/>
  <c r="J27" i="1"/>
  <c r="L23"/>
  <c r="L27"/>
  <c r="I47" i="3"/>
  <c r="I45"/>
  <c r="I48"/>
  <c r="I51"/>
  <c r="I50"/>
  <c r="I44"/>
  <c r="I36"/>
  <c r="I37"/>
  <c r="T31" i="1"/>
  <c r="H33"/>
  <c r="G23" i="2"/>
  <c r="K33" s="1"/>
  <c r="F33" l="1"/>
  <c r="K61"/>
  <c r="M61" s="1"/>
  <c r="J57"/>
  <c r="K63"/>
  <c r="M63" s="1"/>
  <c r="K62"/>
  <c r="M62" s="1"/>
  <c r="K60"/>
  <c r="M60" s="1"/>
  <c r="L68"/>
  <c r="K59"/>
  <c r="D57" l="1"/>
  <c r="E59"/>
  <c r="E63"/>
  <c r="G63" s="1"/>
  <c r="E60"/>
  <c r="G60" s="1"/>
  <c r="F68"/>
  <c r="E61"/>
  <c r="G61" s="1"/>
  <c r="E62"/>
  <c r="G62" s="1"/>
  <c r="M59"/>
  <c r="K64"/>
  <c r="M70" l="1"/>
  <c r="M64"/>
  <c r="G59"/>
  <c r="E64"/>
  <c r="G70" l="1"/>
  <c r="G64"/>
  <c r="M68"/>
  <c r="N68" s="1"/>
  <c r="N63"/>
  <c r="M69"/>
  <c r="N59"/>
  <c r="N62"/>
  <c r="N60"/>
  <c r="N61"/>
  <c r="L69" l="1"/>
  <c r="L70" s="1"/>
  <c r="N70" s="1"/>
  <c r="H63"/>
  <c r="H59"/>
  <c r="H62"/>
  <c r="H61"/>
  <c r="G69"/>
  <c r="G68"/>
  <c r="H68" s="1"/>
  <c r="H60"/>
  <c r="N64"/>
  <c r="F69" l="1"/>
  <c r="F70" s="1"/>
  <c r="H70" s="1"/>
  <c r="H64"/>
  <c r="N69"/>
  <c r="K82" l="1"/>
  <c r="K81"/>
  <c r="K80"/>
  <c r="K84"/>
  <c r="K83"/>
  <c r="H69"/>
  <c r="K85" l="1"/>
  <c r="M85" s="1"/>
  <c r="C80"/>
  <c r="C84"/>
  <c r="C83"/>
  <c r="C82"/>
  <c r="C81"/>
  <c r="C85" l="1"/>
  <c r="E85" s="1"/>
</calcChain>
</file>

<file path=xl/sharedStrings.xml><?xml version="1.0" encoding="utf-8"?>
<sst xmlns="http://schemas.openxmlformats.org/spreadsheetml/2006/main" count="209" uniqueCount="160">
  <si>
    <t>Residential</t>
  </si>
  <si>
    <t>Visitor Accommodation</t>
  </si>
  <si>
    <t>Commercial Large</t>
  </si>
  <si>
    <t xml:space="preserve">Commercial Intensive </t>
  </si>
  <si>
    <t>Studio</t>
  </si>
  <si>
    <t>1 BR</t>
  </si>
  <si>
    <t>2 BR</t>
  </si>
  <si>
    <t>3 BR</t>
  </si>
  <si>
    <t>4 BR</t>
  </si>
  <si>
    <t>Affordable Housing</t>
  </si>
  <si>
    <t>Area 1</t>
  </si>
  <si>
    <t>Area 2</t>
  </si>
  <si>
    <t>Area 3</t>
  </si>
  <si>
    <t>Bulk Retail, Industrial, Warehouse</t>
  </si>
  <si>
    <t>All references to page numbers and tables i.e. "Table 3: Assumed Demand"  can be found in "Appendix 11".</t>
  </si>
  <si>
    <t xml:space="preserve">Community Housing </t>
  </si>
  <si>
    <t>Part B: Develop an Affordable and Community Housing Plan</t>
  </si>
  <si>
    <t>Part A: Assess the demand for Affordable and Community Housing generated by the development or subdivision</t>
  </si>
  <si>
    <t>How much Gross (building) Floor Area (by use) is proposed?</t>
  </si>
  <si>
    <t>adjust to reflect size of saleable lots</t>
  </si>
  <si>
    <t xml:space="preserve">Please contact Council planning staff on (03) 441-0499 with any questions.  </t>
  </si>
  <si>
    <t>We invite your comments and enquiries.</t>
  </si>
  <si>
    <t>(20% removed for roading, reserves etc)</t>
  </si>
  <si>
    <t>Building Coverage of Site</t>
  </si>
  <si>
    <t>No. of floors</t>
  </si>
  <si>
    <t>Town Centre Visitor Accommodation</t>
  </si>
  <si>
    <t>Town Centre Commercial</t>
  </si>
  <si>
    <t>Mixed Use Accommodation</t>
  </si>
  <si>
    <t>Mixed Use Commercial</t>
  </si>
  <si>
    <t>Commercial, or</t>
  </si>
  <si>
    <t xml:space="preserve">Visitor Accommodation, or </t>
  </si>
  <si>
    <t>If you know the Gross Floor Area(GFA) of the buildings in your proposed development (by use), then:</t>
  </si>
  <si>
    <r>
      <t xml:space="preserve">If you </t>
    </r>
    <r>
      <rPr>
        <b/>
        <u/>
        <sz val="12"/>
        <rFont val="Arial"/>
        <family val="2"/>
      </rPr>
      <t>do not</t>
    </r>
    <r>
      <rPr>
        <b/>
        <sz val="12"/>
        <rFont val="Arial"/>
        <family val="2"/>
      </rPr>
      <t xml:space="preserve"> know the GFA, then use the following Assumptions to calculate the GFA of buildings in your development:</t>
    </r>
  </si>
  <si>
    <t>Result: GFA to be considered for Affordable and Community Housing</t>
  </si>
  <si>
    <t>Households Requiring Affordable &amp; Community Housing as a result of proposal:</t>
  </si>
  <si>
    <t>Studio (0 bedroom)</t>
  </si>
  <si>
    <t>From Part A: AH &amp; CH demand as a result of proposal:</t>
  </si>
  <si>
    <t>HE's</t>
  </si>
  <si>
    <t>Manual Adjustment</t>
  </si>
  <si>
    <t>Community Housing Units</t>
  </si>
  <si>
    <t>Affordable Housing Units</t>
  </si>
  <si>
    <t>Enter desired % units by type:</t>
  </si>
  <si>
    <t>Step 1</t>
  </si>
  <si>
    <t>Step 2</t>
  </si>
  <si>
    <t>Step 3</t>
  </si>
  <si>
    <t>Repeat step 3</t>
  </si>
  <si>
    <t>Actual Mix</t>
  </si>
  <si>
    <t>TOTAL</t>
  </si>
  <si>
    <t>Unit Type (no. of bedrooms)</t>
  </si>
  <si>
    <t>AH Provided</t>
  </si>
  <si>
    <t>CH Provided</t>
  </si>
  <si>
    <t>The HOPE Strategy: Part B - Guidelines for Development suggest the following unit mix.</t>
  </si>
  <si>
    <t>OK but unit numbers can be reduced</t>
  </si>
  <si>
    <t>Unit Type</t>
  </si>
  <si>
    <t>1 Bedroom</t>
  </si>
  <si>
    <t>2 Bedroom</t>
  </si>
  <si>
    <t>3 Bedroom</t>
  </si>
  <si>
    <t>4 Bedroom</t>
  </si>
  <si>
    <t xml:space="preserve">Table 2a: Affordable Housing Unit Mix </t>
  </si>
  <si>
    <t>Table 2b: Community Housing Unit Mix</t>
  </si>
  <si>
    <t>Table 2: Hope Strategy Unit Mix</t>
  </si>
  <si>
    <t>Rounded Unit Mix</t>
  </si>
  <si>
    <t>Final Unit Mix</t>
  </si>
  <si>
    <t>Part B provides the user with options to establish the mix of Affordable Housing (AH) and Community Housing (CH) units to be delivered. The process calculates the total residential Gross Floor Area (GFA) and the split of the units to be delivered. The methodology is based on Appendix 11 which states that "the average of the total contribution shall be no lower than 2 bedrooms per unit". The minimum unit sizes are shown below in Table 1.</t>
  </si>
  <si>
    <t xml:space="preserve">Define the mix of Affordable Housing (AH) and Community Housing (CH) units by setting the Community Housing portion. The minimum Community Housing portion is 40% as per Plan Change 24. Enter the portion as a decimal, i.e. 40% = 0.4. </t>
  </si>
  <si>
    <t xml:space="preserve">Note: The rounded unit mix is rounded to the nearest whole number. The manual adjustment column can be used to alter the unit mix but the three conditions must be met. </t>
  </si>
  <si>
    <t>4) The unit mix should be as close as possible to the desired unit mix after rounding. This may not always be possible for a small number of HE's.</t>
  </si>
  <si>
    <t>Condition</t>
  </si>
  <si>
    <t>Check</t>
  </si>
  <si>
    <t>Table 3c: Affordable Housing Units - condition checks</t>
  </si>
  <si>
    <t>Table 3d: Community Housing Units - condition checks</t>
  </si>
  <si>
    <t>1. Total Number of Units</t>
  </si>
  <si>
    <t>Household Equivalents (HE's)</t>
  </si>
  <si>
    <t>This workbook contains three worksheets:  Instructions, Part A - Assess Demand, and Part B - AH &amp; CH Plan.</t>
  </si>
  <si>
    <t>Note: the final portion of Community Housing units may be slightly less than 40% due to rounding however the input in step 1 must be at least 40%.</t>
  </si>
  <si>
    <t>A 4th condition should also be considered:</t>
  </si>
  <si>
    <t>Table 3a: Affordable Housing Units Mix</t>
  </si>
  <si>
    <t>Table 3b: Community Housing Units Mix</t>
  </si>
  <si>
    <t>Target AH</t>
  </si>
  <si>
    <t>Target CH</t>
  </si>
  <si>
    <r>
      <rPr>
        <b/>
        <u/>
        <sz val="14"/>
        <rFont val="Arial"/>
        <family val="2"/>
      </rPr>
      <t>Part 1</t>
    </r>
    <r>
      <rPr>
        <b/>
        <sz val="14"/>
        <rFont val="Arial"/>
        <family val="2"/>
      </rPr>
      <t xml:space="preserve">. Establish the mix of housing to be delivered &amp; </t>
    </r>
    <r>
      <rPr>
        <b/>
        <u/>
        <sz val="14"/>
        <rFont val="Arial"/>
        <family val="2"/>
      </rPr>
      <t>Part  2.</t>
    </r>
    <r>
      <rPr>
        <b/>
        <sz val="14"/>
        <rFont val="Arial"/>
        <family val="2"/>
      </rPr>
      <t xml:space="preserve"> Determine the proportion of demand that be met by the contribution of Community Housing.</t>
    </r>
  </si>
  <si>
    <r>
      <rPr>
        <b/>
        <u/>
        <sz val="14"/>
        <rFont val="Arial"/>
        <family val="2"/>
      </rPr>
      <t>Part 3</t>
    </r>
    <r>
      <rPr>
        <b/>
        <sz val="14"/>
        <rFont val="Arial"/>
        <family val="2"/>
      </rPr>
      <t>. Determine how the Affordable Housing will be provided.</t>
    </r>
  </si>
  <si>
    <t xml:space="preserve">This may include (but is not limited to) the use of duplexes, townhouses, residential flats and apartments. </t>
  </si>
  <si>
    <t>Accepted by Council</t>
  </si>
  <si>
    <t>Accepted by Applicant</t>
  </si>
  <si>
    <t>Date</t>
  </si>
  <si>
    <t>Total Land area (Ha)</t>
  </si>
  <si>
    <t>RED</t>
  </si>
  <si>
    <t>Affordable and Community Housing Assessment Calculator v2.0 February 2009</t>
  </si>
  <si>
    <t>Development Type</t>
  </si>
  <si>
    <r>
      <t>m</t>
    </r>
    <r>
      <rPr>
        <b/>
        <vertAlign val="superscript"/>
        <sz val="12"/>
        <rFont val="Arial"/>
        <family val="2"/>
      </rPr>
      <t>2</t>
    </r>
  </si>
  <si>
    <t>Development Name</t>
  </si>
  <si>
    <t xml:space="preserve">Please input information into the cells shown in </t>
  </si>
  <si>
    <t>The yellow fields with red text are the variables that can be altered and are required inputs.</t>
  </si>
  <si>
    <r>
      <t>Office or Retail, 399m</t>
    </r>
    <r>
      <rPr>
        <b/>
        <vertAlign val="superscript"/>
        <sz val="12"/>
        <rFont val="Arial"/>
        <family val="2"/>
      </rPr>
      <t>2</t>
    </r>
    <r>
      <rPr>
        <b/>
        <sz val="12"/>
        <rFont val="Arial"/>
        <family val="2"/>
      </rPr>
      <t xml:space="preserve"> or less</t>
    </r>
  </si>
  <si>
    <r>
      <t>GFA (m</t>
    </r>
    <r>
      <rPr>
        <b/>
        <vertAlign val="superscript"/>
        <sz val="12"/>
        <rFont val="Arial"/>
        <family val="2"/>
      </rPr>
      <t>2</t>
    </r>
    <r>
      <rPr>
        <b/>
        <sz val="12"/>
        <rFont val="Arial"/>
        <family val="2"/>
      </rPr>
      <t>)</t>
    </r>
  </si>
  <si>
    <r>
      <t>GFA (m</t>
    </r>
    <r>
      <rPr>
        <b/>
        <vertAlign val="superscript"/>
        <sz val="12"/>
        <rFont val="Arial"/>
        <family val="2"/>
      </rPr>
      <t>2</t>
    </r>
    <r>
      <rPr>
        <b/>
        <sz val="12"/>
        <rFont val="Arial"/>
        <family val="2"/>
      </rPr>
      <t xml:space="preserve">) </t>
    </r>
  </si>
  <si>
    <t>Therefore no affordable housing required.</t>
  </si>
  <si>
    <t>Proceed to Part B: Develop an Affordable and Community Housing Plan.</t>
  </si>
  <si>
    <t>Household Equivalents by Use</t>
  </si>
  <si>
    <t>Target Affordable Housing</t>
  </si>
  <si>
    <t>Target Community Housing</t>
  </si>
  <si>
    <t>1) The number of unit's provided must be greater or equal to the target household equivalents.</t>
  </si>
  <si>
    <r>
      <t>Average Unit Size by Unit Type (m</t>
    </r>
    <r>
      <rPr>
        <b/>
        <vertAlign val="superscript"/>
        <sz val="12"/>
        <color indexed="10"/>
        <rFont val="Arial"/>
        <family val="2"/>
      </rPr>
      <t>2</t>
    </r>
    <r>
      <rPr>
        <b/>
        <sz val="12"/>
        <color indexed="10"/>
        <rFont val="Arial"/>
        <family val="2"/>
      </rPr>
      <t>)</t>
    </r>
  </si>
  <si>
    <r>
      <t>2. Average GFA (m</t>
    </r>
    <r>
      <rPr>
        <vertAlign val="superscript"/>
        <sz val="12"/>
        <rFont val="Arial"/>
        <family val="2"/>
      </rPr>
      <t>2</t>
    </r>
    <r>
      <rPr>
        <sz val="12"/>
        <rFont val="Arial"/>
        <family val="2"/>
      </rPr>
      <t>)</t>
    </r>
  </si>
  <si>
    <r>
      <t>3. Total GFA (m</t>
    </r>
    <r>
      <rPr>
        <vertAlign val="superscript"/>
        <sz val="12"/>
        <rFont val="Arial"/>
        <family val="2"/>
      </rPr>
      <t>2</t>
    </r>
    <r>
      <rPr>
        <sz val="12"/>
        <rFont val="Arial"/>
        <family val="2"/>
      </rPr>
      <t>)</t>
    </r>
  </si>
  <si>
    <t>Check total GFA</t>
  </si>
  <si>
    <t>Check average GFA</t>
  </si>
  <si>
    <t>Check # of HE's</t>
  </si>
  <si>
    <t>(a) transferring to the Council land at no cost that will be sufficient and appropriate to achieve the number of units necessary to meet the community housing obligations.</t>
  </si>
  <si>
    <t>The Community Housing contribution can be met by one or a combination of the following, as agreed with the Council:</t>
  </si>
  <si>
    <t>(ii)    The management of the housing as Community Housing.</t>
  </si>
  <si>
    <t>(c) A contribution of housing that is subject to suitable retention mechanisms. These may include:</t>
  </si>
  <si>
    <t>-    that will meet the demand created by the development or subdivision for Community Housing (including have regard to the income profile of those households); or</t>
  </si>
  <si>
    <t>For use with Plan Change 24: Affordable and Community Housing. Revised as a result of Commissioners Decision Adopted by Council Decision Notified 14 January 2009.</t>
  </si>
  <si>
    <r>
      <t xml:space="preserve">Visit </t>
    </r>
    <r>
      <rPr>
        <u/>
        <sz val="12"/>
        <color indexed="12"/>
        <rFont val="Arial"/>
        <family val="2"/>
      </rPr>
      <t>www.qldc.govt.nz</t>
    </r>
    <r>
      <rPr>
        <sz val="12"/>
        <rFont val="Arial"/>
        <family val="2"/>
      </rPr>
      <t xml:space="preserve"> under "District Plan Changes" for documents.</t>
    </r>
  </si>
  <si>
    <r>
      <t xml:space="preserve">Define the final mix for </t>
    </r>
    <r>
      <rPr>
        <b/>
        <u/>
        <sz val="12"/>
        <rFont val="Arial"/>
        <family val="2"/>
      </rPr>
      <t>both</t>
    </r>
    <r>
      <rPr>
        <sz val="12"/>
        <rFont val="Arial"/>
        <family val="2"/>
      </rPr>
      <t xml:space="preserve"> the Affordable Housing units and the Community Housing units using the Manual Adjustment column in Tables 3a and 3b.  Each of the three conditions below should show as "OK" for </t>
    </r>
    <r>
      <rPr>
        <b/>
        <u/>
        <sz val="12"/>
        <rFont val="Arial"/>
        <family val="2"/>
      </rPr>
      <t>both</t>
    </r>
    <r>
      <rPr>
        <sz val="12"/>
        <rFont val="Arial"/>
        <family val="2"/>
      </rPr>
      <t xml:space="preserve"> the Affordable Housing and Community Housing units. The three conditions that must be met are shown below. These conditions are quantified and checked in Table 3c and 3d below.</t>
    </r>
  </si>
  <si>
    <r>
      <t>2) The Average GFA must be greater or equal to a 2 bedroom unit (70m</t>
    </r>
    <r>
      <rPr>
        <vertAlign val="superscript"/>
        <sz val="12"/>
        <rFont val="Arial"/>
        <family val="2"/>
      </rPr>
      <t>2</t>
    </r>
    <r>
      <rPr>
        <sz val="12"/>
        <rFont val="Arial"/>
        <family val="2"/>
      </rPr>
      <t>).</t>
    </r>
  </si>
  <si>
    <r>
      <t>3) The Total GFA provided must be greater or equal to the total target household equivalents x 70m</t>
    </r>
    <r>
      <rPr>
        <vertAlign val="superscript"/>
        <sz val="12"/>
        <rFont val="Arial"/>
        <family val="2"/>
      </rPr>
      <t>2</t>
    </r>
    <r>
      <rPr>
        <sz val="12"/>
        <rFont val="Arial"/>
        <family val="2"/>
      </rPr>
      <t>.</t>
    </r>
  </si>
  <si>
    <t>1. Insert Gross Floor Area (GFA) here</t>
  </si>
  <si>
    <t>2. Enter any GFA allowed through existing development, existing consents, or as permitted, controlled or restricted discretionary activities. *</t>
  </si>
  <si>
    <r>
      <t>Demand per 1000m</t>
    </r>
    <r>
      <rPr>
        <b/>
        <vertAlign val="superscript"/>
        <sz val="12"/>
        <rFont val="Arial"/>
        <family val="2"/>
      </rPr>
      <t>2</t>
    </r>
    <r>
      <rPr>
        <b/>
        <sz val="12"/>
        <rFont val="Arial"/>
        <family val="2"/>
      </rPr>
      <t xml:space="preserve"> of GFA</t>
    </r>
  </si>
  <si>
    <r>
      <t>GFA of residential buildings (m</t>
    </r>
    <r>
      <rPr>
        <b/>
        <vertAlign val="superscript"/>
        <sz val="12"/>
        <rFont val="Arial"/>
        <family val="2"/>
      </rPr>
      <t>2</t>
    </r>
    <r>
      <rPr>
        <b/>
        <sz val="12"/>
        <rFont val="Arial"/>
        <family val="2"/>
      </rPr>
      <t>)</t>
    </r>
  </si>
  <si>
    <r>
      <t>(at 143 m</t>
    </r>
    <r>
      <rPr>
        <vertAlign val="superscript"/>
        <sz val="12"/>
        <rFont val="Arial"/>
        <family val="2"/>
      </rPr>
      <t>2</t>
    </r>
    <r>
      <rPr>
        <sz val="12"/>
        <rFont val="Arial"/>
        <family val="2"/>
      </rPr>
      <t xml:space="preserve"> per residential unit- per Table 4)</t>
    </r>
  </si>
  <si>
    <t>Total number of residential units in all areas</t>
  </si>
  <si>
    <r>
      <t>Total Site area (m</t>
    </r>
    <r>
      <rPr>
        <vertAlign val="superscript"/>
        <sz val="12"/>
        <rFont val="Arial"/>
        <family val="2"/>
      </rPr>
      <t>2</t>
    </r>
    <r>
      <rPr>
        <sz val="12"/>
        <rFont val="Arial"/>
        <family val="2"/>
      </rPr>
      <t>) =</t>
    </r>
  </si>
  <si>
    <r>
      <t>m</t>
    </r>
    <r>
      <rPr>
        <vertAlign val="superscript"/>
        <sz val="12"/>
        <rFont val="Arial"/>
        <family val="2"/>
      </rPr>
      <t>2</t>
    </r>
  </si>
  <si>
    <t>Land / site inputs</t>
  </si>
  <si>
    <t>Number of residential units</t>
  </si>
  <si>
    <t>units</t>
  </si>
  <si>
    <r>
      <t>Average site area (m</t>
    </r>
    <r>
      <rPr>
        <b/>
        <vertAlign val="superscript"/>
        <sz val="12"/>
        <color indexed="10"/>
        <rFont val="Arial"/>
        <family val="2"/>
      </rPr>
      <t>2</t>
    </r>
    <r>
      <rPr>
        <b/>
        <sz val="12"/>
        <color indexed="10"/>
        <rFont val="Arial"/>
        <family val="2"/>
      </rPr>
      <t>) per residential unit</t>
    </r>
  </si>
  <si>
    <t>This Affordable Housing Calculator tool is provided on a 'without prejudice' basis as a public service solely as a guide to the calculations contained in Plan Change 24: Affordable and Community Housing. No liability is accepted for any rounding or other variations that may be present from its use.</t>
  </si>
  <si>
    <r>
      <rPr>
        <b/>
        <sz val="12"/>
        <rFont val="Arial"/>
        <family val="2"/>
      </rPr>
      <t>Part A- Assess Demand</t>
    </r>
    <r>
      <rPr>
        <sz val="12"/>
        <rFont val="Arial"/>
        <family val="2"/>
      </rPr>
      <t xml:space="preserve"> quantifies the total number of households in need of  affordable and community housing as a result of the proposal.</t>
    </r>
  </si>
  <si>
    <t>Appendix 11 Table 4 Assumptions</t>
  </si>
  <si>
    <r>
      <rPr>
        <b/>
        <sz val="12"/>
        <rFont val="Arial"/>
        <family val="2"/>
      </rPr>
      <t>Part B - AH &amp; CH Plan</t>
    </r>
    <r>
      <rPr>
        <sz val="12"/>
        <rFont val="Arial"/>
        <family val="2"/>
      </rPr>
      <t xml:space="preserve"> indicates how the Assessed Demand from Part A would be delivered through the proposal.</t>
    </r>
  </si>
  <si>
    <t>Use known figures, or assumptions from "Instructions" tab.</t>
  </si>
  <si>
    <t>*See Rules, Assessment Matters and Appendix 11 for clarification.</t>
  </si>
  <si>
    <t>Net result used in Formula.</t>
  </si>
  <si>
    <t>Formula = (GFA / 1000) X 'Table 3 Demand Factor'.</t>
  </si>
  <si>
    <t>(b) the provision of money in lieu of land if it is accepted that land is not the most appropriate option (consider the criteria under Section 1B of Appendix 11 for examples of instances where cash or off-site provision may be acceptable). The amount of money to be provided shall be based on the fair market value at the time consent is granted of the land that would otherwise have been provided within the development or subdivision.</t>
  </si>
  <si>
    <t>If land or housing is not to be transferred to the Council or money accepted in lieu, a suitable alternative retention mechanism will need to be put in place to ensure that the housing will remain Community Housing. The Council will seek evidence that the Community Housing will be allocated to households in a manner:</t>
  </si>
  <si>
    <t>-    consistent with the document 'Applicant Eligibility Criteria' as adopted by the Council as part of the Hope Strategy on 24 October 2007.</t>
  </si>
  <si>
    <t>The applicant shall demonstrate how the Affordable Housing delivered will be protected from conversion to Visitor Accommodation.</t>
  </si>
  <si>
    <t>Name</t>
  </si>
  <si>
    <t>Signature</t>
  </si>
  <si>
    <r>
      <rPr>
        <b/>
        <u/>
        <sz val="14"/>
        <rFont val="Arial"/>
        <family val="2"/>
      </rPr>
      <t>Part 4</t>
    </r>
    <r>
      <rPr>
        <b/>
        <sz val="14"/>
        <rFont val="Arial"/>
        <family val="2"/>
      </rPr>
      <t>. Determine how the Community Housing will be secured.</t>
    </r>
  </si>
  <si>
    <t>For Residential and Country Dwelling land use:</t>
  </si>
  <si>
    <t>For Visitor Accommodation, Commercial, Mixed Use and Town Centre land use.</t>
  </si>
  <si>
    <t>Table 1:  Unit Type by Number of Bedrooms</t>
  </si>
  <si>
    <r>
      <t>Minimum Size (m</t>
    </r>
    <r>
      <rPr>
        <b/>
        <vertAlign val="superscript"/>
        <sz val="12"/>
        <color indexed="8"/>
        <rFont val="Arial"/>
        <family val="2"/>
      </rPr>
      <t>2</t>
    </r>
    <r>
      <rPr>
        <b/>
        <sz val="12"/>
        <color indexed="8"/>
        <rFont val="Arial"/>
        <family val="2"/>
      </rPr>
      <t>)</t>
    </r>
  </si>
  <si>
    <r>
      <t xml:space="preserve">What mix of unit types is appropriate to meet the needs of the development proposal and its employees? If circumstances require, the red input percentages below can be altered  for </t>
    </r>
    <r>
      <rPr>
        <b/>
        <u/>
        <sz val="12"/>
        <rFont val="Arial"/>
        <family val="2"/>
      </rPr>
      <t>both</t>
    </r>
    <r>
      <rPr>
        <sz val="12"/>
        <rFont val="Arial"/>
        <family val="2"/>
      </rPr>
      <t xml:space="preserve"> Affordable and Community Housing in Tables 2a and 2b. The average size of the units provided can also be altered but must be greater than the minimum size shown in Table 1. In all scenarios the conditions outlined in step 3 must be met.</t>
    </r>
  </si>
  <si>
    <r>
      <rPr>
        <b/>
        <sz val="12"/>
        <rFont val="Arial"/>
        <family val="2"/>
      </rPr>
      <t>Instructions</t>
    </r>
    <r>
      <rPr>
        <sz val="12"/>
        <rFont val="Arial"/>
        <family val="2"/>
      </rPr>
      <t xml:space="preserve"> (this worksheet) provide a general overview of the process and the assumptions used to calculate Gross Floor Area when only site land area is available.</t>
    </r>
  </si>
  <si>
    <t>Please consult the Plan Provisions, in particular "Definitions" and "Appendix 11" for further clarification of the above terms and their use.</t>
  </si>
  <si>
    <t>Note: When the plan is completed the applicant may print Part A &amp; Part B, sign it and attach it to the planning application.</t>
  </si>
  <si>
    <t>As per table 3 in Appendix 11.</t>
  </si>
  <si>
    <t>Table 4b: Community Housing</t>
  </si>
  <si>
    <t>Table 4a: Affordable Housing</t>
  </si>
  <si>
    <t>(i)    A transfer of ownership of land and housing to the Council. A purchase price for the housing can be negotiated.</t>
  </si>
  <si>
    <t>Step 4</t>
  </si>
  <si>
    <t>The final targets for Affordable Housing and Community Housing units are summarised in Table 4a and 4b below. Part 3 and Part 4 from Appendix 11 describing how the two types of housing can be provided and secured are also shown.</t>
  </si>
</sst>
</file>

<file path=xl/styles.xml><?xml version="1.0" encoding="utf-8"?>
<styleSheet xmlns="http://schemas.openxmlformats.org/spreadsheetml/2006/main">
  <numFmts count="5">
    <numFmt numFmtId="167" formatCode="_(* #,##0.00_);_(* \(#,##0.00\);_(* &quot;-&quot;??_);_(@_)"/>
    <numFmt numFmtId="168" formatCode="0.0"/>
    <numFmt numFmtId="170" formatCode="_-* #,##0_-;\-* #,##0_-;_-* &quot;-&quot;??_-;_-@_-"/>
    <numFmt numFmtId="172" formatCode="_(* #,##0_);_(* \(#,##0\);_(* &quot;-&quot;??_);_(@_)"/>
    <numFmt numFmtId="173" formatCode="#,##0.0"/>
  </numFmts>
  <fonts count="49">
    <font>
      <sz val="10"/>
      <name val="Arial"/>
    </font>
    <font>
      <sz val="10"/>
      <name val="Arial"/>
    </font>
    <font>
      <b/>
      <sz val="10"/>
      <name val="Arial"/>
      <family val="2"/>
    </font>
    <font>
      <sz val="8"/>
      <name val="Arial"/>
      <family val="2"/>
    </font>
    <font>
      <sz val="20"/>
      <name val="Arial"/>
      <family val="2"/>
    </font>
    <font>
      <b/>
      <sz val="10"/>
      <color indexed="9"/>
      <name val="Arial"/>
      <family val="2"/>
    </font>
    <font>
      <sz val="10"/>
      <color indexed="9"/>
      <name val="Arial"/>
      <family val="2"/>
    </font>
    <font>
      <b/>
      <u/>
      <sz val="10"/>
      <name val="Arial"/>
      <family val="2"/>
    </font>
    <font>
      <b/>
      <sz val="20"/>
      <name val="Arial"/>
      <family val="2"/>
    </font>
    <font>
      <b/>
      <sz val="18"/>
      <name val="Arial"/>
      <family val="2"/>
    </font>
    <font>
      <sz val="10"/>
      <name val="Arial"/>
      <family val="2"/>
    </font>
    <font>
      <sz val="11"/>
      <color indexed="8"/>
      <name val="Calibri"/>
      <family val="2"/>
    </font>
    <font>
      <b/>
      <sz val="8"/>
      <color indexed="8"/>
      <name val="Calibri"/>
      <family val="2"/>
    </font>
    <font>
      <sz val="8"/>
      <color indexed="8"/>
      <name val="Calibri"/>
      <family val="2"/>
    </font>
    <font>
      <b/>
      <sz val="8"/>
      <name val="Arial"/>
      <family val="2"/>
    </font>
    <font>
      <b/>
      <sz val="8"/>
      <color indexed="8"/>
      <name val="Calibri"/>
      <family val="2"/>
    </font>
    <font>
      <b/>
      <sz val="12"/>
      <name val="Arial"/>
      <family val="2"/>
    </font>
    <font>
      <b/>
      <sz val="16"/>
      <name val="Arial"/>
      <family val="2"/>
    </font>
    <font>
      <sz val="11"/>
      <name val="Arial"/>
      <family val="2"/>
    </font>
    <font>
      <sz val="12"/>
      <name val="Arial"/>
      <family val="2"/>
    </font>
    <font>
      <sz val="10"/>
      <color indexed="10"/>
      <name val="Arial"/>
      <family val="2"/>
    </font>
    <font>
      <b/>
      <sz val="14"/>
      <color indexed="10"/>
      <name val="Arial"/>
      <family val="2"/>
    </font>
    <font>
      <b/>
      <sz val="14"/>
      <name val="Arial"/>
      <family val="2"/>
    </font>
    <font>
      <b/>
      <sz val="12"/>
      <color indexed="10"/>
      <name val="Arial"/>
      <family val="2"/>
    </font>
    <font>
      <sz val="9"/>
      <name val="Arial"/>
      <family val="2"/>
    </font>
    <font>
      <sz val="9"/>
      <color indexed="8"/>
      <name val="Calibri"/>
      <family val="2"/>
    </font>
    <font>
      <b/>
      <sz val="20"/>
      <color indexed="10"/>
      <name val="Arial"/>
      <family val="2"/>
    </font>
    <font>
      <sz val="10"/>
      <color indexed="10"/>
      <name val="Arial"/>
      <family val="2"/>
    </font>
    <font>
      <b/>
      <sz val="18"/>
      <color indexed="10"/>
      <name val="Arial"/>
      <family val="2"/>
    </font>
    <font>
      <b/>
      <u/>
      <sz val="12"/>
      <name val="Arial"/>
      <family val="2"/>
    </font>
    <font>
      <sz val="10"/>
      <color indexed="8"/>
      <name val="Arial"/>
      <family val="2"/>
    </font>
    <font>
      <sz val="14"/>
      <name val="Arial"/>
      <family val="2"/>
    </font>
    <font>
      <b/>
      <sz val="12"/>
      <color indexed="8"/>
      <name val="Arial"/>
      <family val="2"/>
    </font>
    <font>
      <sz val="12"/>
      <color indexed="8"/>
      <name val="Arial"/>
      <family val="2"/>
    </font>
    <font>
      <b/>
      <sz val="14"/>
      <color indexed="8"/>
      <name val="Arial"/>
      <family val="2"/>
    </font>
    <font>
      <b/>
      <u/>
      <sz val="14"/>
      <name val="Arial"/>
      <family val="2"/>
    </font>
    <font>
      <b/>
      <sz val="12"/>
      <color indexed="10"/>
      <name val="Arial"/>
      <family val="2"/>
    </font>
    <font>
      <b/>
      <vertAlign val="superscript"/>
      <sz val="12"/>
      <name val="Arial"/>
      <family val="2"/>
    </font>
    <font>
      <b/>
      <vertAlign val="superscript"/>
      <sz val="12"/>
      <color indexed="8"/>
      <name val="Arial"/>
      <family val="2"/>
    </font>
    <font>
      <b/>
      <u/>
      <sz val="13"/>
      <name val="Arial"/>
      <family val="2"/>
    </font>
    <font>
      <b/>
      <vertAlign val="superscript"/>
      <sz val="12"/>
      <color indexed="10"/>
      <name val="Arial"/>
      <family val="2"/>
    </font>
    <font>
      <vertAlign val="superscript"/>
      <sz val="12"/>
      <name val="Arial"/>
      <family val="2"/>
    </font>
    <font>
      <u/>
      <sz val="12"/>
      <color indexed="12"/>
      <name val="Arial"/>
      <family val="2"/>
    </font>
    <font>
      <sz val="10"/>
      <color theme="0"/>
      <name val="Arial"/>
      <family val="2"/>
    </font>
    <font>
      <sz val="14"/>
      <color rgb="FFFF0000"/>
      <name val="Arial"/>
      <family val="2"/>
    </font>
    <font>
      <sz val="10"/>
      <color theme="0" tint="-0.14999847407452621"/>
      <name val="Arial"/>
      <family val="2"/>
    </font>
    <font>
      <b/>
      <sz val="12"/>
      <color rgb="FFFF0000"/>
      <name val="Arial"/>
      <family val="2"/>
    </font>
    <font>
      <sz val="11"/>
      <color rgb="FFFF0000"/>
      <name val="Calibri"/>
      <family val="2"/>
    </font>
    <font>
      <b/>
      <sz val="14"/>
      <color rgb="FFFF0000"/>
      <name val="Arial"/>
      <family val="2"/>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C99"/>
        <bgColor indexed="64"/>
      </patternFill>
    </fill>
    <fill>
      <patternFill patternType="solid">
        <fgColor rgb="FFCCFFCC"/>
        <bgColor indexed="64"/>
      </patternFill>
    </fill>
  </fills>
  <borders count="6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6">
    <xf numFmtId="0" fontId="0" fillId="0" borderId="0"/>
    <xf numFmtId="167" fontId="1" fillId="0" borderId="0" applyFont="0" applyFill="0" applyBorder="0" applyAlignment="0" applyProtection="0"/>
    <xf numFmtId="0" fontId="11" fillId="0" borderId="0"/>
    <xf numFmtId="0" fontId="11" fillId="0" borderId="0"/>
    <xf numFmtId="9" fontId="1" fillId="0" borderId="0" applyFont="0" applyFill="0" applyBorder="0" applyAlignment="0" applyProtection="0"/>
    <xf numFmtId="9" fontId="10" fillId="0" borderId="0" applyFont="0" applyFill="0" applyBorder="0" applyAlignment="0" applyProtection="0"/>
  </cellStyleXfs>
  <cellXfs count="539">
    <xf numFmtId="0" fontId="0" fillId="0" borderId="0" xfId="0"/>
    <xf numFmtId="0" fontId="0" fillId="2" borderId="0" xfId="0" applyFill="1" applyProtection="1"/>
    <xf numFmtId="0" fontId="0" fillId="0" borderId="0" xfId="0" applyProtection="1"/>
    <xf numFmtId="0" fontId="16" fillId="2" borderId="0" xfId="0" applyFont="1" applyFill="1" applyProtection="1"/>
    <xf numFmtId="0" fontId="10" fillId="2" borderId="0" xfId="0" applyFont="1" applyFill="1" applyProtection="1"/>
    <xf numFmtId="0" fontId="0" fillId="2" borderId="0" xfId="0" applyFill="1" applyAlignment="1" applyProtection="1">
      <alignment horizontal="center"/>
    </xf>
    <xf numFmtId="0" fontId="0" fillId="2" borderId="0" xfId="0" applyFill="1" applyAlignment="1" applyProtection="1"/>
    <xf numFmtId="0" fontId="0" fillId="2" borderId="0" xfId="0" applyFill="1" applyBorder="1" applyProtection="1"/>
    <xf numFmtId="2" fontId="2" fillId="2" borderId="0" xfId="0" applyNumberFormat="1" applyFont="1" applyFill="1" applyProtection="1"/>
    <xf numFmtId="1" fontId="8" fillId="2" borderId="0" xfId="0" applyNumberFormat="1" applyFont="1" applyFill="1" applyAlignment="1" applyProtection="1">
      <alignment horizontal="center" vertical="center"/>
    </xf>
    <xf numFmtId="0" fontId="2" fillId="2" borderId="0" xfId="0" applyFont="1" applyFill="1" applyProtection="1"/>
    <xf numFmtId="0" fontId="10" fillId="0" borderId="0" xfId="0" applyFont="1" applyProtection="1"/>
    <xf numFmtId="9" fontId="0" fillId="2" borderId="0" xfId="4" applyFont="1" applyFill="1" applyProtection="1"/>
    <xf numFmtId="9" fontId="0" fillId="0" borderId="0" xfId="0" applyNumberFormat="1" applyProtection="1"/>
    <xf numFmtId="0" fontId="13" fillId="2" borderId="0" xfId="3" applyFont="1" applyFill="1" applyBorder="1" applyAlignment="1" applyProtection="1"/>
    <xf numFmtId="170" fontId="14" fillId="2" borderId="0" xfId="3" applyNumberFormat="1" applyFont="1" applyFill="1" applyBorder="1" applyAlignment="1" applyProtection="1">
      <alignment horizontal="center" vertical="top"/>
    </xf>
    <xf numFmtId="0" fontId="2" fillId="2" borderId="0" xfId="0" applyFont="1" applyFill="1" applyAlignment="1" applyProtection="1">
      <alignment horizontal="center" vertical="center" wrapText="1"/>
    </xf>
    <xf numFmtId="0" fontId="26" fillId="2" borderId="0" xfId="0" applyFont="1" applyFill="1" applyProtection="1"/>
    <xf numFmtId="168" fontId="0" fillId="2" borderId="0" xfId="0" applyNumberFormat="1" applyFill="1" applyAlignment="1" applyProtection="1">
      <alignment horizontal="center"/>
    </xf>
    <xf numFmtId="0" fontId="7" fillId="2" borderId="0" xfId="0" applyFont="1" applyFill="1" applyProtection="1"/>
    <xf numFmtId="0" fontId="7" fillId="2" borderId="0" xfId="0" applyFont="1" applyFill="1" applyAlignment="1" applyProtection="1">
      <alignment horizontal="center"/>
    </xf>
    <xf numFmtId="0" fontId="5" fillId="2" borderId="0" xfId="0" applyFont="1" applyFill="1" applyAlignment="1" applyProtection="1">
      <alignment horizontal="justify" vertical="center" wrapText="1"/>
    </xf>
    <xf numFmtId="0" fontId="6" fillId="2" borderId="0" xfId="0" applyFont="1" applyFill="1" applyAlignment="1" applyProtection="1">
      <alignment horizontal="justify" vertical="center" wrapText="1"/>
    </xf>
    <xf numFmtId="0" fontId="15" fillId="2" borderId="0" xfId="3" applyFont="1" applyFill="1" applyBorder="1" applyAlignment="1" applyProtection="1">
      <alignment horizontal="center"/>
    </xf>
    <xf numFmtId="49" fontId="12" fillId="2" borderId="0" xfId="3" applyNumberFormat="1" applyFont="1" applyFill="1" applyBorder="1" applyAlignment="1" applyProtection="1"/>
    <xf numFmtId="0" fontId="10" fillId="2" borderId="0" xfId="0" applyFont="1" applyFill="1" applyAlignment="1" applyProtection="1"/>
    <xf numFmtId="0" fontId="2" fillId="2" borderId="0" xfId="0" applyFont="1" applyFill="1" applyAlignment="1" applyProtection="1"/>
    <xf numFmtId="0" fontId="2" fillId="2" borderId="0" xfId="0" applyFont="1" applyFill="1" applyBorder="1" applyAlignment="1" applyProtection="1">
      <alignment horizontal="center"/>
    </xf>
    <xf numFmtId="0" fontId="0" fillId="2" borderId="0" xfId="0" applyFill="1" applyBorder="1" applyAlignment="1" applyProtection="1">
      <alignment horizontal="center"/>
    </xf>
    <xf numFmtId="0" fontId="10" fillId="0" borderId="1" xfId="0" applyFont="1" applyBorder="1" applyProtection="1"/>
    <xf numFmtId="0" fontId="10" fillId="2" borderId="0" xfId="0" applyFont="1" applyFill="1" applyBorder="1" applyProtection="1"/>
    <xf numFmtId="0" fontId="10" fillId="0" borderId="2" xfId="0" applyFont="1" applyBorder="1" applyProtection="1"/>
    <xf numFmtId="0" fontId="10" fillId="0" borderId="0" xfId="0" applyFont="1" applyFill="1" applyBorder="1" applyAlignment="1" applyProtection="1">
      <alignment horizontal="right"/>
    </xf>
    <xf numFmtId="0" fontId="10" fillId="0" borderId="0" xfId="0" applyFont="1" applyFill="1" applyBorder="1" applyAlignment="1" applyProtection="1">
      <alignment horizontal="left"/>
    </xf>
    <xf numFmtId="0" fontId="24" fillId="2" borderId="0" xfId="0" applyFont="1" applyFill="1" applyBorder="1" applyAlignment="1" applyProtection="1"/>
    <xf numFmtId="0" fontId="0" fillId="7" borderId="0" xfId="0" applyFill="1" applyProtection="1"/>
    <xf numFmtId="0" fontId="28" fillId="2" borderId="0" xfId="0" applyFont="1" applyFill="1" applyProtection="1"/>
    <xf numFmtId="0" fontId="9" fillId="2" borderId="0" xfId="0" applyFont="1" applyFill="1" applyProtection="1"/>
    <xf numFmtId="0" fontId="24" fillId="2" borderId="0" xfId="0" applyFont="1" applyFill="1" applyAlignment="1" applyProtection="1"/>
    <xf numFmtId="1" fontId="0" fillId="2" borderId="0" xfId="0" applyNumberFormat="1" applyFill="1" applyProtection="1"/>
    <xf numFmtId="168" fontId="0" fillId="0" borderId="0" xfId="0" applyNumberFormat="1" applyProtection="1"/>
    <xf numFmtId="0" fontId="10" fillId="0" borderId="0" xfId="0" applyFont="1" applyAlignment="1" applyProtection="1">
      <alignment vertical="center"/>
    </xf>
    <xf numFmtId="0" fontId="18" fillId="0" borderId="0" xfId="0" applyFont="1" applyAlignment="1" applyProtection="1">
      <alignment horizontal="left" vertical="center"/>
    </xf>
    <xf numFmtId="0" fontId="10" fillId="0" borderId="0" xfId="0" applyFont="1" applyAlignment="1" applyProtection="1">
      <alignment horizontal="left" vertical="center"/>
    </xf>
    <xf numFmtId="0" fontId="31" fillId="0" borderId="0"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8" fillId="0" borderId="0" xfId="0" applyFont="1" applyAlignment="1" applyProtection="1">
      <alignment vertical="center"/>
    </xf>
    <xf numFmtId="0" fontId="44" fillId="0" borderId="0" xfId="0" applyFont="1" applyAlignment="1" applyProtection="1">
      <alignment horizontal="left" vertical="center"/>
    </xf>
    <xf numFmtId="0" fontId="22" fillId="0" borderId="0" xfId="0" applyFont="1" applyBorder="1" applyAlignment="1" applyProtection="1">
      <alignment horizontal="left" vertical="center"/>
    </xf>
    <xf numFmtId="0" fontId="10" fillId="0" borderId="0" xfId="0" applyFont="1" applyBorder="1" applyAlignment="1" applyProtection="1">
      <alignment horizontal="center" vertical="center" wrapText="1"/>
    </xf>
    <xf numFmtId="0" fontId="18" fillId="0" borderId="0" xfId="0" applyFont="1" applyFill="1" applyAlignment="1" applyProtection="1">
      <alignment vertical="center"/>
    </xf>
    <xf numFmtId="0" fontId="10" fillId="0" borderId="0" xfId="0" applyFont="1" applyBorder="1" applyAlignment="1" applyProtection="1">
      <alignment vertical="center" wrapText="1"/>
    </xf>
    <xf numFmtId="0" fontId="3" fillId="0" borderId="0" xfId="0" applyFont="1" applyAlignment="1" applyProtection="1">
      <alignment vertical="center" wrapText="1"/>
    </xf>
    <xf numFmtId="0" fontId="30" fillId="0" borderId="0" xfId="3" applyFont="1" applyFill="1" applyBorder="1" applyAlignment="1" applyProtection="1">
      <alignment horizontal="center" vertical="center"/>
    </xf>
    <xf numFmtId="0" fontId="22" fillId="0" borderId="0" xfId="0" applyFont="1" applyProtection="1"/>
    <xf numFmtId="0" fontId="19" fillId="0" borderId="0" xfId="0" applyFont="1" applyBorder="1" applyAlignment="1" applyProtection="1">
      <alignment horizontal="left" vertical="center" wrapText="1"/>
    </xf>
    <xf numFmtId="0" fontId="31" fillId="0" borderId="0" xfId="0" applyFont="1" applyAlignment="1" applyProtection="1">
      <alignment vertical="center" wrapText="1"/>
    </xf>
    <xf numFmtId="0" fontId="19" fillId="0" borderId="0" xfId="0" applyFont="1" applyAlignment="1" applyProtection="1">
      <alignment vertical="center"/>
    </xf>
    <xf numFmtId="0" fontId="22" fillId="0" borderId="0" xfId="0" applyFont="1" applyAlignment="1" applyProtection="1">
      <alignment vertical="center"/>
    </xf>
    <xf numFmtId="0" fontId="16" fillId="0" borderId="0" xfId="0" applyFont="1" applyAlignment="1" applyProtection="1">
      <alignment vertical="center"/>
    </xf>
    <xf numFmtId="0" fontId="2" fillId="0" borderId="0" xfId="0" applyFont="1" applyAlignment="1" applyProtection="1">
      <alignment vertical="center"/>
    </xf>
    <xf numFmtId="0" fontId="10" fillId="0" borderId="0" xfId="0" applyFont="1" applyBorder="1" applyAlignment="1" applyProtection="1">
      <alignment vertical="center"/>
    </xf>
    <xf numFmtId="9" fontId="10" fillId="0" borderId="0" xfId="0" applyNumberFormat="1" applyFont="1" applyAlignment="1" applyProtection="1">
      <alignment horizontal="center" vertical="center"/>
    </xf>
    <xf numFmtId="0" fontId="31" fillId="0" borderId="0" xfId="0" applyFont="1" applyAlignment="1" applyProtection="1">
      <alignment vertical="center"/>
    </xf>
    <xf numFmtId="0" fontId="31" fillId="0" borderId="0" xfId="0" applyFont="1" applyBorder="1" applyAlignment="1" applyProtection="1">
      <alignment horizontal="left" vertical="center"/>
    </xf>
    <xf numFmtId="0" fontId="45" fillId="0" borderId="3" xfId="0" applyFont="1" applyBorder="1" applyAlignment="1" applyProtection="1">
      <alignment vertical="center"/>
    </xf>
    <xf numFmtId="0" fontId="45" fillId="0" borderId="4" xfId="0" applyFont="1" applyBorder="1" applyAlignment="1" applyProtection="1">
      <alignment vertical="center"/>
    </xf>
    <xf numFmtId="0" fontId="45" fillId="0" borderId="5" xfId="0" applyFont="1" applyBorder="1" applyAlignment="1" applyProtection="1">
      <alignment vertical="center"/>
    </xf>
    <xf numFmtId="0" fontId="45" fillId="0" borderId="1" xfId="0" applyFont="1" applyBorder="1" applyAlignment="1" applyProtection="1">
      <alignment vertical="center"/>
    </xf>
    <xf numFmtId="0" fontId="45" fillId="0" borderId="0" xfId="0" applyFont="1" applyBorder="1" applyAlignment="1" applyProtection="1">
      <alignment vertical="center"/>
    </xf>
    <xf numFmtId="0" fontId="45" fillId="0" borderId="2" xfId="0" applyFont="1" applyBorder="1" applyAlignment="1" applyProtection="1">
      <alignment vertical="center"/>
    </xf>
    <xf numFmtId="0" fontId="45" fillId="0" borderId="6" xfId="0" applyFont="1" applyBorder="1" applyAlignment="1" applyProtection="1">
      <alignment vertical="center"/>
    </xf>
    <xf numFmtId="0" fontId="43" fillId="0" borderId="7" xfId="0" applyFont="1" applyBorder="1" applyAlignment="1" applyProtection="1">
      <alignment vertical="center"/>
    </xf>
    <xf numFmtId="0" fontId="43" fillId="0" borderId="8" xfId="0" applyFont="1" applyBorder="1" applyAlignment="1" applyProtection="1">
      <alignment vertical="center"/>
    </xf>
    <xf numFmtId="0" fontId="0" fillId="0" borderId="0" xfId="0" applyAlignment="1" applyProtection="1">
      <alignment vertical="center"/>
    </xf>
    <xf numFmtId="0" fontId="19" fillId="0" borderId="0" xfId="0" applyFont="1" applyAlignment="1" applyProtection="1">
      <alignment horizontal="left" vertical="center" wrapText="1"/>
    </xf>
    <xf numFmtId="172" fontId="19" fillId="0" borderId="0" xfId="1" applyNumberFormat="1" applyFont="1" applyAlignment="1" applyProtection="1">
      <alignment vertical="center"/>
    </xf>
    <xf numFmtId="172" fontId="10" fillId="0" borderId="0" xfId="1" applyNumberFormat="1" applyFont="1" applyAlignment="1" applyProtection="1">
      <alignment vertical="center"/>
    </xf>
    <xf numFmtId="0" fontId="16" fillId="8" borderId="9" xfId="0" applyFont="1" applyFill="1" applyBorder="1" applyAlignment="1" applyProtection="1">
      <alignment vertical="center"/>
    </xf>
    <xf numFmtId="0" fontId="16" fillId="8" borderId="10" xfId="0" applyFont="1" applyFill="1" applyBorder="1" applyAlignment="1" applyProtection="1">
      <alignment vertical="center" wrapText="1"/>
    </xf>
    <xf numFmtId="0" fontId="16" fillId="8" borderId="11" xfId="0" applyFont="1" applyFill="1" applyBorder="1" applyAlignment="1" applyProtection="1">
      <alignment vertical="center"/>
    </xf>
    <xf numFmtId="0" fontId="16" fillId="9" borderId="12" xfId="0" applyFont="1" applyFill="1" applyBorder="1" applyAlignment="1" applyProtection="1">
      <alignment vertical="center"/>
    </xf>
    <xf numFmtId="0" fontId="10" fillId="9" borderId="13" xfId="0" applyFont="1" applyFill="1" applyBorder="1" applyAlignment="1" applyProtection="1">
      <alignment vertical="center"/>
    </xf>
    <xf numFmtId="3" fontId="16" fillId="9" borderId="12" xfId="0" applyNumberFormat="1" applyFont="1" applyFill="1" applyBorder="1" applyAlignment="1" applyProtection="1">
      <alignment horizontal="center" vertical="center"/>
    </xf>
    <xf numFmtId="3" fontId="16" fillId="9" borderId="14" xfId="0" applyNumberFormat="1" applyFont="1" applyFill="1" applyBorder="1" applyAlignment="1" applyProtection="1">
      <alignment horizontal="center" vertical="center"/>
    </xf>
    <xf numFmtId="0" fontId="16" fillId="9" borderId="13" xfId="0" applyFont="1" applyFill="1" applyBorder="1" applyAlignment="1" applyProtection="1">
      <alignment vertical="center"/>
    </xf>
    <xf numFmtId="9" fontId="46" fillId="10" borderId="15" xfId="4" applyFont="1" applyFill="1" applyBorder="1" applyAlignment="1" applyProtection="1">
      <alignment horizontal="center" vertical="center"/>
      <protection locked="0"/>
    </xf>
    <xf numFmtId="9" fontId="46" fillId="10" borderId="16" xfId="4" applyFont="1" applyFill="1" applyBorder="1" applyAlignment="1" applyProtection="1">
      <alignment horizontal="center" vertical="center"/>
      <protection locked="0"/>
    </xf>
    <xf numFmtId="9" fontId="46" fillId="10" borderId="17" xfId="4" applyFont="1" applyFill="1" applyBorder="1" applyAlignment="1" applyProtection="1">
      <alignment horizontal="center" vertical="center"/>
      <protection locked="0"/>
    </xf>
    <xf numFmtId="0" fontId="27" fillId="2" borderId="0" xfId="0" applyFont="1" applyFill="1" applyBorder="1" applyAlignment="1" applyProtection="1">
      <alignment horizontal="center"/>
    </xf>
    <xf numFmtId="1" fontId="32" fillId="0" borderId="0" xfId="3" applyNumberFormat="1" applyFont="1" applyFill="1" applyBorder="1" applyAlignment="1" applyProtection="1">
      <alignment vertical="center"/>
    </xf>
    <xf numFmtId="1" fontId="32" fillId="0" borderId="0" xfId="3" applyNumberFormat="1" applyFont="1" applyFill="1" applyBorder="1" applyAlignment="1" applyProtection="1">
      <alignment horizontal="left" vertical="center"/>
    </xf>
    <xf numFmtId="0" fontId="19" fillId="0" borderId="0" xfId="0" applyFont="1" applyBorder="1" applyAlignment="1" applyProtection="1">
      <alignment horizontal="center" vertical="center" wrapText="1"/>
    </xf>
    <xf numFmtId="0" fontId="46" fillId="10" borderId="18" xfId="0" applyFont="1" applyFill="1" applyBorder="1" applyAlignment="1" applyProtection="1">
      <alignment horizontal="center" wrapText="1"/>
    </xf>
    <xf numFmtId="0" fontId="46" fillId="9" borderId="10" xfId="0" applyFont="1" applyFill="1" applyBorder="1" applyAlignment="1" applyProtection="1">
      <alignment horizontal="center" vertical="center" wrapText="1"/>
    </xf>
    <xf numFmtId="0" fontId="31" fillId="0" borderId="0" xfId="0" applyFont="1" applyAlignment="1" applyProtection="1">
      <alignment horizontal="left" vertical="center" wrapText="1"/>
    </xf>
    <xf numFmtId="0" fontId="9" fillId="4" borderId="0" xfId="0" applyFont="1" applyFill="1" applyAlignment="1" applyProtection="1">
      <alignment horizontal="center" vertical="center"/>
    </xf>
    <xf numFmtId="0" fontId="21" fillId="2" borderId="0" xfId="0" applyFont="1" applyFill="1" applyProtection="1"/>
    <xf numFmtId="0" fontId="16" fillId="0" borderId="0" xfId="0" applyFont="1" applyFill="1" applyAlignment="1" applyProtection="1">
      <alignment wrapText="1"/>
    </xf>
    <xf numFmtId="0" fontId="0" fillId="0" borderId="0" xfId="0" applyFill="1" applyProtection="1"/>
    <xf numFmtId="0" fontId="16" fillId="2" borderId="0" xfId="0" applyFont="1" applyFill="1" applyAlignment="1" applyProtection="1">
      <alignment horizontal="center" wrapText="1"/>
    </xf>
    <xf numFmtId="0" fontId="0" fillId="0" borderId="0" xfId="0" applyAlignment="1" applyProtection="1">
      <alignment horizontal="center" wrapText="1"/>
    </xf>
    <xf numFmtId="0" fontId="0" fillId="0" borderId="0" xfId="0" applyBorder="1" applyProtection="1"/>
    <xf numFmtId="3" fontId="16" fillId="0" borderId="0" xfId="0" applyNumberFormat="1" applyFont="1" applyAlignment="1" applyProtection="1">
      <alignment horizontal="center" vertical="center"/>
    </xf>
    <xf numFmtId="0" fontId="19" fillId="0" borderId="0" xfId="0" applyFont="1" applyProtection="1"/>
    <xf numFmtId="0" fontId="16" fillId="0" borderId="0" xfId="0" applyFont="1" applyAlignment="1" applyProtection="1">
      <alignment horizontal="right" vertical="center"/>
    </xf>
    <xf numFmtId="0" fontId="17" fillId="2" borderId="0" xfId="0" applyFont="1" applyFill="1" applyProtection="1"/>
    <xf numFmtId="0" fontId="21" fillId="2" borderId="0" xfId="0" applyFont="1" applyFill="1" applyAlignment="1" applyProtection="1">
      <alignment wrapText="1"/>
    </xf>
    <xf numFmtId="0" fontId="19" fillId="5" borderId="3" xfId="0" applyFont="1" applyFill="1" applyBorder="1" applyProtection="1"/>
    <xf numFmtId="0" fontId="19" fillId="11" borderId="4" xfId="0" applyFont="1" applyFill="1" applyBorder="1" applyProtection="1"/>
    <xf numFmtId="0" fontId="19" fillId="5" borderId="6" xfId="0" applyFont="1" applyFill="1" applyBorder="1" applyProtection="1"/>
    <xf numFmtId="0" fontId="19" fillId="11" borderId="7" xfId="0" applyFont="1" applyFill="1" applyBorder="1" applyProtection="1"/>
    <xf numFmtId="0" fontId="46" fillId="10" borderId="0" xfId="0" applyFont="1" applyFill="1" applyBorder="1" applyAlignment="1" applyProtection="1">
      <alignment horizontal="center" vertical="center"/>
      <protection locked="0"/>
    </xf>
    <xf numFmtId="0" fontId="39" fillId="0" borderId="0" xfId="0" applyFont="1" applyFill="1" applyAlignment="1" applyProtection="1">
      <alignment horizontal="left" vertical="center"/>
    </xf>
    <xf numFmtId="0" fontId="32" fillId="8" borderId="19" xfId="3" applyFont="1" applyFill="1" applyBorder="1" applyAlignment="1" applyProtection="1">
      <alignment horizontal="left" vertical="center" wrapText="1"/>
    </xf>
    <xf numFmtId="0" fontId="46" fillId="9" borderId="20" xfId="0" applyFont="1" applyFill="1" applyBorder="1" applyAlignment="1" applyProtection="1">
      <alignment horizontal="center" vertical="center" wrapText="1"/>
    </xf>
    <xf numFmtId="0" fontId="46" fillId="9" borderId="21" xfId="0" applyFont="1" applyFill="1" applyBorder="1" applyAlignment="1" applyProtection="1">
      <alignment horizontal="center" vertical="center" wrapText="1"/>
    </xf>
    <xf numFmtId="3" fontId="46" fillId="10" borderId="22" xfId="1" applyNumberFormat="1" applyFont="1" applyFill="1" applyBorder="1" applyAlignment="1" applyProtection="1">
      <alignment horizontal="center" vertical="center"/>
      <protection locked="0"/>
    </xf>
    <xf numFmtId="3" fontId="46" fillId="10" borderId="23" xfId="1" applyNumberFormat="1" applyFont="1" applyFill="1" applyBorder="1" applyAlignment="1" applyProtection="1">
      <alignment horizontal="center" vertical="center"/>
      <protection locked="0"/>
    </xf>
    <xf numFmtId="3" fontId="46" fillId="10" borderId="24" xfId="1" applyNumberFormat="1" applyFont="1" applyFill="1" applyBorder="1" applyAlignment="1" applyProtection="1">
      <alignment horizontal="center" vertical="center"/>
      <protection locked="0"/>
    </xf>
    <xf numFmtId="9" fontId="16" fillId="0" borderId="25" xfId="0" applyNumberFormat="1" applyFont="1" applyBorder="1" applyAlignment="1" applyProtection="1">
      <alignment horizontal="center" vertical="center"/>
    </xf>
    <xf numFmtId="0" fontId="16" fillId="0" borderId="26" xfId="0" applyFont="1" applyBorder="1" applyAlignment="1" applyProtection="1">
      <alignment vertical="center"/>
    </xf>
    <xf numFmtId="0" fontId="32" fillId="8" borderId="21" xfId="3" applyFont="1" applyFill="1" applyBorder="1" applyAlignment="1" applyProtection="1">
      <alignment vertical="center" wrapText="1"/>
    </xf>
    <xf numFmtId="0" fontId="33" fillId="0" borderId="22" xfId="3" applyFont="1" applyFill="1" applyBorder="1" applyAlignment="1" applyProtection="1">
      <alignment horizontal="center" vertical="center"/>
    </xf>
    <xf numFmtId="0" fontId="33" fillId="0" borderId="23" xfId="3" applyFont="1" applyFill="1" applyBorder="1" applyAlignment="1" applyProtection="1">
      <alignment horizontal="center" vertical="center"/>
    </xf>
    <xf numFmtId="0" fontId="33" fillId="0" borderId="27" xfId="3" applyFont="1" applyFill="1" applyBorder="1" applyAlignment="1" applyProtection="1">
      <alignment horizontal="center" vertical="center"/>
    </xf>
    <xf numFmtId="1" fontId="32" fillId="0" borderId="28" xfId="3" applyNumberFormat="1" applyFont="1" applyFill="1" applyBorder="1" applyAlignment="1" applyProtection="1">
      <alignment horizontal="center" vertical="center"/>
    </xf>
    <xf numFmtId="0" fontId="33" fillId="0" borderId="29" xfId="3" applyFont="1" applyFill="1" applyBorder="1" applyAlignment="1" applyProtection="1">
      <alignment horizontal="left" vertical="center"/>
    </xf>
    <xf numFmtId="9" fontId="19" fillId="0" borderId="30" xfId="4" applyFont="1" applyBorder="1" applyAlignment="1" applyProtection="1">
      <alignment horizontal="center" vertical="center"/>
    </xf>
    <xf numFmtId="0" fontId="33" fillId="0" borderId="31" xfId="3" applyFont="1" applyFill="1" applyBorder="1" applyAlignment="1" applyProtection="1">
      <alignment horizontal="left" vertical="center"/>
    </xf>
    <xf numFmtId="9" fontId="19" fillId="0" borderId="32" xfId="4" applyFont="1" applyBorder="1" applyAlignment="1" applyProtection="1">
      <alignment horizontal="center" vertical="center"/>
    </xf>
    <xf numFmtId="0" fontId="33" fillId="0" borderId="33" xfId="3" applyFont="1" applyFill="1" applyBorder="1" applyAlignment="1" applyProtection="1">
      <alignment horizontal="left" vertical="center"/>
    </xf>
    <xf numFmtId="9" fontId="19" fillId="0" borderId="34" xfId="4" applyFont="1" applyBorder="1" applyAlignment="1" applyProtection="1">
      <alignment horizontal="center" vertical="center"/>
    </xf>
    <xf numFmtId="9" fontId="16" fillId="0" borderId="26" xfId="0" applyNumberFormat="1" applyFont="1" applyBorder="1" applyAlignment="1" applyProtection="1">
      <alignment horizontal="center" vertical="center"/>
    </xf>
    <xf numFmtId="0" fontId="16" fillId="0" borderId="35" xfId="0" applyFont="1" applyBorder="1" applyAlignment="1" applyProtection="1">
      <alignment vertical="center"/>
    </xf>
    <xf numFmtId="0" fontId="19" fillId="12" borderId="36" xfId="0" applyFont="1" applyFill="1" applyBorder="1" applyAlignment="1" applyProtection="1">
      <alignment vertical="center" wrapText="1"/>
    </xf>
    <xf numFmtId="0" fontId="19" fillId="12" borderId="0" xfId="0" applyFont="1" applyFill="1" applyBorder="1" applyAlignment="1" applyProtection="1">
      <alignment horizontal="center" vertical="center" wrapText="1"/>
    </xf>
    <xf numFmtId="1" fontId="19" fillId="12" borderId="37" xfId="0" applyNumberFormat="1" applyFont="1" applyFill="1" applyBorder="1" applyAlignment="1" applyProtection="1">
      <alignment horizontal="left" vertical="center" wrapText="1"/>
    </xf>
    <xf numFmtId="1" fontId="19" fillId="12" borderId="38" xfId="0" applyNumberFormat="1" applyFont="1" applyFill="1" applyBorder="1" applyAlignment="1" applyProtection="1">
      <alignment horizontal="center" vertical="center" wrapText="1"/>
    </xf>
    <xf numFmtId="1" fontId="46" fillId="12" borderId="38" xfId="0" applyNumberFormat="1" applyFont="1" applyFill="1" applyBorder="1" applyAlignment="1" applyProtection="1">
      <alignment horizontal="center" vertical="center" wrapText="1"/>
    </xf>
    <xf numFmtId="3" fontId="19" fillId="12" borderId="38" xfId="0" applyNumberFormat="1" applyFont="1" applyFill="1" applyBorder="1" applyAlignment="1" applyProtection="1">
      <alignment horizontal="center" vertical="center" wrapText="1"/>
    </xf>
    <xf numFmtId="3" fontId="19" fillId="12" borderId="0" xfId="0" applyNumberFormat="1" applyFont="1" applyFill="1" applyBorder="1" applyAlignment="1" applyProtection="1">
      <alignment horizontal="center" vertical="center"/>
    </xf>
    <xf numFmtId="9" fontId="19" fillId="12" borderId="32" xfId="4" applyFont="1" applyFill="1" applyBorder="1" applyAlignment="1" applyProtection="1">
      <alignment vertical="center"/>
    </xf>
    <xf numFmtId="9" fontId="19" fillId="12" borderId="39" xfId="4" applyFont="1" applyFill="1" applyBorder="1" applyAlignment="1" applyProtection="1">
      <alignment horizontal="right" vertical="center" wrapText="1"/>
    </xf>
    <xf numFmtId="3" fontId="19" fillId="12" borderId="36" xfId="0" applyNumberFormat="1" applyFont="1" applyFill="1" applyBorder="1" applyAlignment="1" applyProtection="1">
      <alignment horizontal="center" vertical="center"/>
    </xf>
    <xf numFmtId="0" fontId="18" fillId="12" borderId="32" xfId="0" applyFont="1" applyFill="1" applyBorder="1" applyAlignment="1" applyProtection="1">
      <alignment vertical="center"/>
    </xf>
    <xf numFmtId="173" fontId="19" fillId="12" borderId="0" xfId="1" applyNumberFormat="1" applyFont="1" applyFill="1" applyBorder="1" applyAlignment="1" applyProtection="1">
      <alignment horizontal="center" vertical="center"/>
    </xf>
    <xf numFmtId="3" fontId="19" fillId="12" borderId="35" xfId="0" applyNumberFormat="1" applyFont="1" applyFill="1" applyBorder="1" applyAlignment="1" applyProtection="1">
      <alignment horizontal="center" vertical="center"/>
    </xf>
    <xf numFmtId="3" fontId="19" fillId="12" borderId="25" xfId="1" applyNumberFormat="1" applyFont="1" applyFill="1" applyBorder="1" applyAlignment="1" applyProtection="1">
      <alignment horizontal="center" vertical="center"/>
    </xf>
    <xf numFmtId="0" fontId="18" fillId="12" borderId="26" xfId="0" applyFont="1" applyFill="1" applyBorder="1" applyAlignment="1" applyProtection="1">
      <alignment vertical="center"/>
    </xf>
    <xf numFmtId="0" fontId="33" fillId="12" borderId="29" xfId="3" applyFont="1" applyFill="1" applyBorder="1" applyAlignment="1" applyProtection="1">
      <alignment horizontal="left" vertical="center"/>
    </xf>
    <xf numFmtId="0" fontId="33" fillId="12" borderId="31" xfId="3" applyFont="1" applyFill="1" applyBorder="1" applyAlignment="1" applyProtection="1">
      <alignment horizontal="left" vertical="center"/>
    </xf>
    <xf numFmtId="0" fontId="33" fillId="12" borderId="33" xfId="3" applyFont="1" applyFill="1" applyBorder="1" applyAlignment="1" applyProtection="1">
      <alignment horizontal="left" vertical="center"/>
    </xf>
    <xf numFmtId="0" fontId="19" fillId="12" borderId="0" xfId="0" applyFont="1" applyFill="1" applyAlignment="1" applyProtection="1">
      <alignment horizontal="right" vertical="center"/>
    </xf>
    <xf numFmtId="0" fontId="19" fillId="12" borderId="0" xfId="0" applyFont="1" applyFill="1" applyAlignment="1" applyProtection="1">
      <alignment vertical="center"/>
    </xf>
    <xf numFmtId="1" fontId="16" fillId="12" borderId="35" xfId="0" applyNumberFormat="1" applyFont="1" applyFill="1" applyBorder="1" applyAlignment="1" applyProtection="1">
      <alignment vertical="center"/>
    </xf>
    <xf numFmtId="0" fontId="19" fillId="13" borderId="0" xfId="0" applyFont="1" applyFill="1" applyAlignment="1" applyProtection="1">
      <alignment vertical="center"/>
    </xf>
    <xf numFmtId="0" fontId="19" fillId="13" borderId="0" xfId="0" applyFont="1" applyFill="1" applyAlignment="1" applyProtection="1">
      <alignment horizontal="right" vertical="center"/>
    </xf>
    <xf numFmtId="0" fontId="16" fillId="13" borderId="35" xfId="0" applyFont="1" applyFill="1" applyBorder="1" applyAlignment="1" applyProtection="1">
      <alignment vertical="center"/>
    </xf>
    <xf numFmtId="0" fontId="16" fillId="13" borderId="26" xfId="0" applyFont="1" applyFill="1" applyBorder="1" applyAlignment="1" applyProtection="1">
      <alignment vertical="center"/>
    </xf>
    <xf numFmtId="0" fontId="33" fillId="13" borderId="29" xfId="3" applyFont="1" applyFill="1" applyBorder="1" applyAlignment="1" applyProtection="1">
      <alignment horizontal="left" vertical="center"/>
    </xf>
    <xf numFmtId="0" fontId="33" fillId="13" borderId="31" xfId="3" applyFont="1" applyFill="1" applyBorder="1" applyAlignment="1" applyProtection="1">
      <alignment horizontal="left" vertical="center"/>
    </xf>
    <xf numFmtId="0" fontId="33" fillId="13" borderId="33" xfId="3" applyFont="1" applyFill="1" applyBorder="1" applyAlignment="1" applyProtection="1">
      <alignment horizontal="left" vertical="center"/>
    </xf>
    <xf numFmtId="0" fontId="19" fillId="13" borderId="36" xfId="0" applyFont="1" applyFill="1" applyBorder="1" applyAlignment="1" applyProtection="1">
      <alignment vertical="center" wrapText="1"/>
    </xf>
    <xf numFmtId="0" fontId="19" fillId="13" borderId="0" xfId="0" applyFont="1" applyFill="1" applyBorder="1" applyAlignment="1" applyProtection="1">
      <alignment horizontal="center" vertical="center" wrapText="1"/>
    </xf>
    <xf numFmtId="1" fontId="19" fillId="13" borderId="37" xfId="0" applyNumberFormat="1" applyFont="1" applyFill="1" applyBorder="1" applyAlignment="1" applyProtection="1">
      <alignment horizontal="left" vertical="center" wrapText="1"/>
    </xf>
    <xf numFmtId="1" fontId="19" fillId="13" borderId="38" xfId="0" applyNumberFormat="1" applyFont="1" applyFill="1" applyBorder="1" applyAlignment="1" applyProtection="1">
      <alignment horizontal="center" vertical="center" wrapText="1"/>
    </xf>
    <xf numFmtId="1" fontId="46" fillId="13" borderId="38" xfId="0" applyNumberFormat="1" applyFont="1" applyFill="1" applyBorder="1" applyAlignment="1" applyProtection="1">
      <alignment horizontal="center" vertical="center" wrapText="1"/>
    </xf>
    <xf numFmtId="3" fontId="19" fillId="13" borderId="0" xfId="0" applyNumberFormat="1" applyFont="1" applyFill="1" applyBorder="1" applyAlignment="1" applyProtection="1">
      <alignment horizontal="center" vertical="center"/>
    </xf>
    <xf numFmtId="9" fontId="19" fillId="13" borderId="32" xfId="4" applyFont="1" applyFill="1" applyBorder="1" applyAlignment="1" applyProtection="1">
      <alignment vertical="center"/>
    </xf>
    <xf numFmtId="3" fontId="19" fillId="13" borderId="38" xfId="0" applyNumberFormat="1" applyFont="1" applyFill="1" applyBorder="1" applyAlignment="1" applyProtection="1">
      <alignment horizontal="center" vertical="center" wrapText="1"/>
    </xf>
    <xf numFmtId="9" fontId="19" fillId="13" borderId="39" xfId="4" applyFont="1" applyFill="1" applyBorder="1" applyAlignment="1" applyProtection="1">
      <alignment horizontal="right" vertical="center" wrapText="1"/>
    </xf>
    <xf numFmtId="3" fontId="19" fillId="13" borderId="36" xfId="0" applyNumberFormat="1" applyFont="1" applyFill="1" applyBorder="1" applyAlignment="1" applyProtection="1">
      <alignment horizontal="center" vertical="center"/>
    </xf>
    <xf numFmtId="0" fontId="18" fillId="13" borderId="32" xfId="0" applyFont="1" applyFill="1" applyBorder="1" applyAlignment="1" applyProtection="1">
      <alignment vertical="center"/>
    </xf>
    <xf numFmtId="173" fontId="19" fillId="13" borderId="0" xfId="1" applyNumberFormat="1" applyFont="1" applyFill="1" applyBorder="1" applyAlignment="1" applyProtection="1">
      <alignment horizontal="center" vertical="center"/>
    </xf>
    <xf numFmtId="3" fontId="19" fillId="13" borderId="35" xfId="0" applyNumberFormat="1" applyFont="1" applyFill="1" applyBorder="1" applyAlignment="1" applyProtection="1">
      <alignment horizontal="center" vertical="center"/>
    </xf>
    <xf numFmtId="3" fontId="19" fillId="13" borderId="25" xfId="1" applyNumberFormat="1" applyFont="1" applyFill="1" applyBorder="1" applyAlignment="1" applyProtection="1">
      <alignment horizontal="center" vertical="center"/>
    </xf>
    <xf numFmtId="0" fontId="18" fillId="13" borderId="26" xfId="0" applyFont="1" applyFill="1" applyBorder="1" applyAlignment="1" applyProtection="1">
      <alignment vertical="center"/>
    </xf>
    <xf numFmtId="0" fontId="22" fillId="0" borderId="0" xfId="0" applyFont="1" applyAlignment="1" applyProtection="1">
      <alignment horizontal="right" vertical="center"/>
    </xf>
    <xf numFmtId="0" fontId="19" fillId="2" borderId="0" xfId="0" applyFont="1" applyFill="1" applyProtection="1"/>
    <xf numFmtId="0" fontId="19" fillId="0" borderId="1" xfId="0" quotePrefix="1" applyFont="1" applyBorder="1" applyAlignment="1" applyProtection="1">
      <alignment horizontal="left" vertical="center" indent="3"/>
    </xf>
    <xf numFmtId="0" fontId="19" fillId="0" borderId="0" xfId="0" applyFont="1" applyBorder="1" applyAlignment="1" applyProtection="1">
      <alignment vertical="center"/>
    </xf>
    <xf numFmtId="0" fontId="19" fillId="0" borderId="2" xfId="0" applyFont="1" applyBorder="1" applyAlignment="1" applyProtection="1">
      <alignment vertical="center"/>
    </xf>
    <xf numFmtId="0" fontId="19" fillId="0" borderId="1" xfId="0" applyFont="1" applyBorder="1" applyAlignment="1" applyProtection="1">
      <alignment horizontal="left" vertical="center" indent="3"/>
    </xf>
    <xf numFmtId="0" fontId="19" fillId="0" borderId="1" xfId="0" applyFont="1" applyBorder="1" applyAlignment="1" applyProtection="1">
      <alignment vertical="center"/>
    </xf>
    <xf numFmtId="0" fontId="19" fillId="0" borderId="6" xfId="0" applyFont="1" applyBorder="1" applyAlignment="1" applyProtection="1">
      <alignment horizontal="left" vertical="center" indent="3"/>
    </xf>
    <xf numFmtId="0" fontId="19" fillId="0" borderId="7" xfId="0" applyFont="1" applyBorder="1" applyAlignment="1" applyProtection="1">
      <alignment vertical="center"/>
    </xf>
    <xf numFmtId="0" fontId="19" fillId="0" borderId="8" xfId="0" applyFont="1" applyBorder="1" applyAlignment="1" applyProtection="1">
      <alignment vertical="center"/>
    </xf>
    <xf numFmtId="173" fontId="46" fillId="3" borderId="0" xfId="1" applyNumberFormat="1" applyFont="1" applyFill="1" applyBorder="1" applyAlignment="1" applyProtection="1">
      <alignment horizontal="center" vertical="center"/>
      <protection locked="0"/>
    </xf>
    <xf numFmtId="173" fontId="46" fillId="3" borderId="32" xfId="1" applyNumberFormat="1" applyFont="1" applyFill="1" applyBorder="1" applyAlignment="1" applyProtection="1">
      <alignment horizontal="center" vertical="center"/>
      <protection locked="0"/>
    </xf>
    <xf numFmtId="3" fontId="46" fillId="3" borderId="7" xfId="1" applyNumberFormat="1" applyFont="1" applyFill="1" applyBorder="1" applyAlignment="1" applyProtection="1">
      <alignment horizontal="center" vertical="center"/>
      <protection locked="0"/>
    </xf>
    <xf numFmtId="3" fontId="46" fillId="3" borderId="34" xfId="1" applyNumberFormat="1" applyFont="1" applyFill="1" applyBorder="1" applyAlignment="1" applyProtection="1">
      <alignment horizontal="center" vertical="center"/>
      <protection locked="0"/>
    </xf>
    <xf numFmtId="3" fontId="16" fillId="2" borderId="25" xfId="0" applyNumberFormat="1" applyFont="1" applyFill="1" applyBorder="1" applyAlignment="1" applyProtection="1">
      <alignment horizontal="center" vertical="center"/>
    </xf>
    <xf numFmtId="3" fontId="16" fillId="2" borderId="26" xfId="0" applyNumberFormat="1" applyFont="1" applyFill="1" applyBorder="1" applyAlignment="1" applyProtection="1">
      <alignment horizontal="center" vertical="center"/>
    </xf>
    <xf numFmtId="0" fontId="16" fillId="8" borderId="40"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xf>
    <xf numFmtId="172" fontId="16" fillId="2" borderId="41" xfId="1" applyNumberFormat="1" applyFont="1" applyFill="1" applyBorder="1" applyProtection="1"/>
    <xf numFmtId="0" fontId="16" fillId="2" borderId="26" xfId="0" applyFont="1" applyFill="1" applyBorder="1" applyAlignment="1" applyProtection="1">
      <alignment horizontal="center" vertical="center"/>
    </xf>
    <xf numFmtId="172" fontId="16" fillId="2" borderId="42" xfId="1" applyNumberFormat="1" applyFont="1" applyFill="1" applyBorder="1" applyProtection="1"/>
    <xf numFmtId="9" fontId="16" fillId="2" borderId="1" xfId="4" applyFont="1" applyFill="1" applyBorder="1" applyAlignment="1" applyProtection="1">
      <alignment horizontal="center" vertical="center"/>
    </xf>
    <xf numFmtId="0" fontId="19" fillId="0" borderId="0" xfId="0" applyFont="1" applyBorder="1" applyProtection="1"/>
    <xf numFmtId="0" fontId="16" fillId="2" borderId="32" xfId="0" applyFont="1" applyFill="1" applyBorder="1" applyAlignment="1" applyProtection="1">
      <alignment horizontal="center" vertical="center"/>
    </xf>
    <xf numFmtId="172" fontId="19" fillId="0" borderId="43" xfId="1" applyNumberFormat="1" applyFont="1" applyBorder="1" applyProtection="1"/>
    <xf numFmtId="0" fontId="16" fillId="2" borderId="36" xfId="0" applyFont="1" applyFill="1" applyBorder="1" applyAlignment="1" applyProtection="1">
      <alignment horizontal="left" vertical="center"/>
    </xf>
    <xf numFmtId="0" fontId="19" fillId="0" borderId="2" xfId="0" applyFont="1" applyBorder="1" applyAlignment="1" applyProtection="1">
      <alignment horizontal="left" vertical="center"/>
    </xf>
    <xf numFmtId="0" fontId="22" fillId="2" borderId="0" xfId="0" applyFont="1" applyFill="1" applyAlignment="1" applyProtection="1">
      <alignment horizontal="right" vertical="center"/>
    </xf>
    <xf numFmtId="0" fontId="19" fillId="2" borderId="1" xfId="0" applyFont="1" applyFill="1" applyBorder="1" applyProtection="1"/>
    <xf numFmtId="0" fontId="10" fillId="2" borderId="2" xfId="0" applyFont="1" applyFill="1" applyBorder="1" applyProtection="1"/>
    <xf numFmtId="0" fontId="19" fillId="2" borderId="6" xfId="0" applyFont="1" applyFill="1" applyBorder="1" applyProtection="1"/>
    <xf numFmtId="0" fontId="10" fillId="2" borderId="7" xfId="0" applyFont="1" applyFill="1" applyBorder="1" applyProtection="1"/>
    <xf numFmtId="0" fontId="10" fillId="2" borderId="8" xfId="0" applyFont="1" applyFill="1" applyBorder="1" applyProtection="1"/>
    <xf numFmtId="0" fontId="16" fillId="2" borderId="3" xfId="0" applyFont="1" applyFill="1" applyBorder="1" applyProtection="1"/>
    <xf numFmtId="0" fontId="0" fillId="0" borderId="4" xfId="0" applyBorder="1" applyProtection="1"/>
    <xf numFmtId="0" fontId="16" fillId="2" borderId="4" xfId="0" applyFont="1" applyFill="1" applyBorder="1" applyProtection="1"/>
    <xf numFmtId="0" fontId="16" fillId="2" borderId="5" xfId="0" applyFont="1" applyFill="1" applyBorder="1" applyProtection="1"/>
    <xf numFmtId="0" fontId="16" fillId="2" borderId="1" xfId="0" applyFont="1" applyFill="1" applyBorder="1" applyProtection="1"/>
    <xf numFmtId="0" fontId="19" fillId="2" borderId="0" xfId="0" applyFont="1" applyFill="1" applyBorder="1" applyProtection="1"/>
    <xf numFmtId="0" fontId="16" fillId="2" borderId="0" xfId="0" applyFont="1" applyFill="1" applyBorder="1" applyProtection="1"/>
    <xf numFmtId="0" fontId="16" fillId="2" borderId="2" xfId="0" applyFont="1" applyFill="1" applyBorder="1" applyProtection="1"/>
    <xf numFmtId="0" fontId="16" fillId="2" borderId="6" xfId="0" applyFont="1" applyFill="1" applyBorder="1" applyProtection="1"/>
    <xf numFmtId="0" fontId="18" fillId="2" borderId="7" xfId="0" applyFont="1" applyFill="1" applyBorder="1" applyProtection="1"/>
    <xf numFmtId="0" fontId="16" fillId="2" borderId="7" xfId="0" applyFont="1" applyFill="1" applyBorder="1" applyProtection="1"/>
    <xf numFmtId="0" fontId="16" fillId="2" borderId="8" xfId="0" applyFont="1" applyFill="1" applyBorder="1" applyProtection="1"/>
    <xf numFmtId="0" fontId="10" fillId="2" borderId="0" xfId="0" applyFont="1" applyFill="1" applyBorder="1" applyAlignment="1" applyProtection="1">
      <alignment horizontal="center" wrapText="1"/>
    </xf>
    <xf numFmtId="0" fontId="16" fillId="2" borderId="0" xfId="0" applyFont="1" applyFill="1" applyBorder="1" applyAlignment="1" applyProtection="1">
      <alignment horizontal="center" wrapText="1"/>
    </xf>
    <xf numFmtId="0" fontId="16" fillId="2" borderId="2" xfId="0" applyFont="1" applyFill="1" applyBorder="1" applyAlignment="1" applyProtection="1">
      <alignment horizontal="center" wrapText="1"/>
    </xf>
    <xf numFmtId="0" fontId="16" fillId="0" borderId="0" xfId="0" applyFont="1" applyBorder="1" applyProtection="1"/>
    <xf numFmtId="0" fontId="10" fillId="2" borderId="7" xfId="0" applyFont="1" applyFill="1" applyBorder="1" applyAlignment="1" applyProtection="1">
      <alignment horizontal="center" wrapText="1"/>
    </xf>
    <xf numFmtId="0" fontId="19" fillId="2" borderId="7" xfId="0" applyFont="1" applyFill="1" applyBorder="1" applyProtection="1"/>
    <xf numFmtId="0" fontId="19" fillId="2" borderId="0" xfId="0" applyFont="1" applyFill="1" applyBorder="1" applyAlignment="1" applyProtection="1">
      <alignment horizontal="left"/>
    </xf>
    <xf numFmtId="0" fontId="0" fillId="0" borderId="7" xfId="0" applyBorder="1" applyProtection="1"/>
    <xf numFmtId="0" fontId="20" fillId="2" borderId="7" xfId="0" applyFont="1" applyFill="1" applyBorder="1" applyProtection="1"/>
    <xf numFmtId="0" fontId="47" fillId="0" borderId="4" xfId="0" applyFont="1" applyBorder="1" applyAlignment="1" applyProtection="1">
      <alignment horizontal="left"/>
    </xf>
    <xf numFmtId="0" fontId="20" fillId="2" borderId="0" xfId="0" applyFont="1" applyFill="1" applyBorder="1" applyProtection="1"/>
    <xf numFmtId="0" fontId="0" fillId="0" borderId="1" xfId="0" applyBorder="1" applyProtection="1"/>
    <xf numFmtId="0" fontId="10" fillId="2" borderId="1" xfId="0" applyFont="1" applyFill="1" applyBorder="1" applyProtection="1"/>
    <xf numFmtId="0" fontId="46" fillId="2" borderId="0" xfId="0" applyFont="1" applyFill="1" applyBorder="1" applyProtection="1"/>
    <xf numFmtId="0" fontId="46" fillId="2" borderId="2" xfId="0" applyFont="1" applyFill="1" applyBorder="1" applyProtection="1"/>
    <xf numFmtId="0" fontId="46" fillId="2" borderId="0" xfId="0" applyFont="1" applyFill="1" applyBorder="1" applyAlignment="1" applyProtection="1">
      <alignment horizontal="center" wrapText="1"/>
    </xf>
    <xf numFmtId="0" fontId="47" fillId="0" borderId="0" xfId="0" applyFont="1" applyBorder="1" applyAlignment="1" applyProtection="1">
      <alignment horizontal="center"/>
    </xf>
    <xf numFmtId="0" fontId="46" fillId="2" borderId="7" xfId="0" applyFont="1" applyFill="1" applyBorder="1" applyProtection="1"/>
    <xf numFmtId="0" fontId="46" fillId="2" borderId="8" xfId="0" applyFont="1" applyFill="1" applyBorder="1" applyProtection="1"/>
    <xf numFmtId="0" fontId="19" fillId="2" borderId="0" xfId="0" applyFont="1" applyFill="1" applyBorder="1" applyAlignment="1" applyProtection="1">
      <alignment horizontal="right" vertical="center"/>
    </xf>
    <xf numFmtId="0" fontId="18" fillId="2" borderId="0" xfId="0" applyFont="1" applyFill="1" applyAlignment="1" applyProtection="1"/>
    <xf numFmtId="0" fontId="0" fillId="2" borderId="1" xfId="0" applyFill="1" applyBorder="1" applyProtection="1"/>
    <xf numFmtId="0" fontId="19" fillId="5" borderId="5" xfId="0" applyFont="1" applyFill="1" applyBorder="1" applyProtection="1"/>
    <xf numFmtId="0" fontId="19" fillId="5" borderId="8" xfId="0" applyFont="1" applyFill="1" applyBorder="1" applyProtection="1"/>
    <xf numFmtId="0" fontId="16" fillId="2" borderId="44" xfId="0" applyFont="1" applyFill="1" applyBorder="1" applyAlignment="1" applyProtection="1">
      <alignment vertical="center"/>
    </xf>
    <xf numFmtId="0" fontId="0" fillId="2" borderId="10" xfId="0" applyFill="1" applyBorder="1" applyProtection="1"/>
    <xf numFmtId="0" fontId="0" fillId="0" borderId="10" xfId="0" applyBorder="1" applyProtection="1"/>
    <xf numFmtId="0" fontId="16" fillId="2" borderId="10" xfId="0" applyFont="1" applyFill="1" applyBorder="1" applyProtection="1"/>
    <xf numFmtId="0" fontId="0" fillId="2" borderId="45" xfId="0" applyFill="1" applyBorder="1" applyProtection="1"/>
    <xf numFmtId="0" fontId="10" fillId="0" borderId="0" xfId="0" applyFont="1" applyAlignment="1" applyProtection="1">
      <alignment horizontal="right" vertical="center"/>
    </xf>
    <xf numFmtId="0" fontId="31" fillId="0" borderId="0" xfId="0" applyFont="1" applyAlignment="1" applyProtection="1">
      <alignment horizontal="center" vertical="center"/>
    </xf>
    <xf numFmtId="0" fontId="19" fillId="0" borderId="0" xfId="0" applyFont="1" applyBorder="1" applyAlignment="1" applyProtection="1">
      <alignment horizontal="left" vertical="top" wrapText="1" indent="2"/>
    </xf>
    <xf numFmtId="0" fontId="19" fillId="0" borderId="0" xfId="0" applyFont="1" applyBorder="1" applyAlignment="1" applyProtection="1">
      <alignment horizontal="left" vertical="top" wrapText="1" indent="1"/>
    </xf>
    <xf numFmtId="0" fontId="19" fillId="0" borderId="0" xfId="0" applyFont="1" applyBorder="1" applyAlignment="1" applyProtection="1">
      <alignment horizontal="left" vertical="top" wrapText="1"/>
    </xf>
    <xf numFmtId="0" fontId="31" fillId="0" borderId="0" xfId="0" applyFont="1" applyAlignment="1" applyProtection="1">
      <alignment horizontal="right" vertical="center"/>
    </xf>
    <xf numFmtId="0" fontId="39" fillId="0" borderId="0" xfId="0" applyFont="1" applyFill="1" applyAlignment="1" applyProtection="1">
      <alignment horizontal="left" vertical="top"/>
    </xf>
    <xf numFmtId="0" fontId="16" fillId="8" borderId="46" xfId="0" applyFont="1" applyFill="1" applyBorder="1" applyAlignment="1" applyProtection="1">
      <alignment horizontal="center" vertical="center"/>
    </xf>
    <xf numFmtId="0" fontId="16" fillId="8" borderId="47" xfId="0" applyFont="1" applyFill="1" applyBorder="1" applyAlignment="1" applyProtection="1">
      <alignment horizontal="center" vertical="center"/>
    </xf>
    <xf numFmtId="0" fontId="16" fillId="8" borderId="43" xfId="0" applyFont="1" applyFill="1" applyBorder="1" applyAlignment="1" applyProtection="1">
      <alignment horizontal="center" vertical="center" wrapText="1"/>
    </xf>
    <xf numFmtId="3" fontId="46" fillId="3" borderId="18" xfId="1" applyNumberFormat="1" applyFont="1" applyFill="1" applyBorder="1" applyAlignment="1" applyProtection="1">
      <alignment horizontal="center"/>
      <protection locked="0"/>
    </xf>
    <xf numFmtId="0" fontId="16" fillId="12" borderId="26" xfId="0" applyFont="1" applyFill="1" applyBorder="1" applyAlignment="1" applyProtection="1">
      <alignment vertical="center"/>
    </xf>
    <xf numFmtId="0" fontId="16" fillId="2" borderId="0" xfId="0" applyFont="1" applyFill="1" applyBorder="1" applyAlignment="1" applyProtection="1">
      <alignment horizontal="right"/>
    </xf>
    <xf numFmtId="0" fontId="19" fillId="0" borderId="0" xfId="0" applyFont="1" applyBorder="1" applyAlignment="1" applyProtection="1">
      <alignment vertical="top" wrapText="1"/>
    </xf>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19" fillId="12" borderId="1" xfId="0" applyFont="1" applyFill="1" applyBorder="1" applyAlignment="1" applyProtection="1">
      <alignment vertical="center" wrapText="1"/>
    </xf>
    <xf numFmtId="0" fontId="19" fillId="12" borderId="17" xfId="0" applyFont="1" applyFill="1" applyBorder="1" applyAlignment="1" applyProtection="1">
      <alignment vertical="center" wrapText="1"/>
    </xf>
    <xf numFmtId="0" fontId="16" fillId="12" borderId="6" xfId="0" applyFont="1" applyFill="1" applyBorder="1" applyAlignment="1" applyProtection="1">
      <alignment vertical="center" wrapText="1"/>
    </xf>
    <xf numFmtId="0" fontId="10" fillId="0" borderId="7" xfId="0" applyFont="1" applyBorder="1" applyAlignment="1" applyProtection="1">
      <alignment vertical="center"/>
    </xf>
    <xf numFmtId="0" fontId="22" fillId="0" borderId="0" xfId="0" applyFont="1" applyBorder="1" applyAlignment="1" applyProtection="1">
      <alignment wrapText="1"/>
    </xf>
    <xf numFmtId="0" fontId="10" fillId="0" borderId="2" xfId="0" applyFont="1" applyBorder="1" applyAlignment="1" applyProtection="1">
      <alignment vertical="center"/>
    </xf>
    <xf numFmtId="0" fontId="10" fillId="0" borderId="1" xfId="0" applyFont="1" applyBorder="1" applyAlignment="1" applyProtection="1">
      <alignment vertical="center"/>
    </xf>
    <xf numFmtId="0" fontId="19" fillId="13" borderId="1" xfId="0" applyFont="1" applyFill="1" applyBorder="1" applyAlignment="1" applyProtection="1">
      <alignment vertical="center" wrapText="1"/>
    </xf>
    <xf numFmtId="0" fontId="19" fillId="13" borderId="17" xfId="0" applyFont="1" applyFill="1" applyBorder="1" applyAlignment="1" applyProtection="1">
      <alignment vertical="center" wrapText="1"/>
    </xf>
    <xf numFmtId="0" fontId="16" fillId="13" borderId="6" xfId="0" applyFont="1" applyFill="1" applyBorder="1" applyAlignment="1" applyProtection="1">
      <alignment vertical="center" wrapText="1"/>
    </xf>
    <xf numFmtId="0" fontId="10" fillId="0" borderId="12" xfId="0" applyFont="1" applyBorder="1" applyAlignment="1" applyProtection="1">
      <alignment vertical="center"/>
    </xf>
    <xf numFmtId="0" fontId="10" fillId="0" borderId="14" xfId="0" applyFont="1" applyBorder="1" applyAlignment="1" applyProtection="1">
      <alignment vertical="center"/>
    </xf>
    <xf numFmtId="0" fontId="10" fillId="0" borderId="13" xfId="0" applyFont="1" applyBorder="1" applyAlignment="1" applyProtection="1">
      <alignment vertical="center"/>
    </xf>
    <xf numFmtId="0" fontId="22" fillId="0" borderId="12" xfId="0" applyFont="1" applyBorder="1" applyProtection="1"/>
    <xf numFmtId="0" fontId="22" fillId="0" borderId="7" xfId="0" applyFont="1" applyBorder="1" applyAlignment="1" applyProtection="1">
      <alignment vertical="center"/>
    </xf>
    <xf numFmtId="0" fontId="22" fillId="0" borderId="0" xfId="0" applyFont="1" applyBorder="1" applyAlignment="1" applyProtection="1">
      <alignment vertical="center"/>
    </xf>
    <xf numFmtId="0" fontId="22" fillId="0" borderId="0" xfId="0" applyFont="1" applyAlignment="1" applyProtection="1"/>
    <xf numFmtId="0" fontId="22" fillId="0" borderId="0" xfId="0" applyFont="1" applyAlignment="1" applyProtection="1">
      <alignment horizontal="left"/>
    </xf>
    <xf numFmtId="0" fontId="0" fillId="2" borderId="1" xfId="0" applyFill="1" applyBorder="1" applyAlignment="1" applyProtection="1">
      <alignment horizontal="left"/>
    </xf>
    <xf numFmtId="0" fontId="0" fillId="2" borderId="0" xfId="0" applyFill="1" applyBorder="1" applyAlignment="1" applyProtection="1">
      <alignment horizontal="left"/>
    </xf>
    <xf numFmtId="0" fontId="16" fillId="2" borderId="0" xfId="0" applyFont="1" applyFill="1" applyBorder="1" applyAlignment="1" applyProtection="1">
      <alignment horizontal="left"/>
    </xf>
    <xf numFmtId="0" fontId="16" fillId="2" borderId="48" xfId="0" applyFont="1" applyFill="1" applyBorder="1" applyAlignment="1" applyProtection="1">
      <alignment horizontal="right"/>
    </xf>
    <xf numFmtId="0" fontId="16" fillId="2" borderId="0" xfId="0" applyFont="1" applyFill="1" applyBorder="1" applyAlignment="1" applyProtection="1"/>
    <xf numFmtId="3" fontId="16" fillId="2" borderId="0" xfId="0" applyNumberFormat="1" applyFont="1" applyFill="1" applyBorder="1" applyAlignment="1" applyProtection="1">
      <alignment horizontal="center"/>
    </xf>
    <xf numFmtId="0" fontId="19" fillId="2" borderId="48" xfId="0" applyFont="1" applyFill="1" applyBorder="1" applyAlignment="1" applyProtection="1">
      <alignment horizontal="right"/>
    </xf>
    <xf numFmtId="3" fontId="19" fillId="2" borderId="0" xfId="0" applyNumberFormat="1" applyFont="1" applyFill="1" applyBorder="1" applyAlignment="1" applyProtection="1">
      <alignment horizontal="center" vertical="center"/>
    </xf>
    <xf numFmtId="9" fontId="16" fillId="2" borderId="55" xfId="4" applyFont="1" applyFill="1" applyBorder="1" applyAlignment="1" applyProtection="1">
      <alignment horizontal="center" vertical="center"/>
    </xf>
    <xf numFmtId="9" fontId="16" fillId="2" borderId="48" xfId="4" applyFont="1" applyFill="1" applyBorder="1" applyAlignment="1" applyProtection="1">
      <alignment horizontal="center" vertical="center"/>
    </xf>
    <xf numFmtId="0" fontId="19" fillId="2" borderId="1"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16" fillId="0" borderId="0" xfId="0" applyFont="1" applyFill="1" applyAlignment="1" applyProtection="1">
      <alignment horizontal="right" wrapText="1"/>
    </xf>
    <xf numFmtId="0" fontId="16" fillId="0" borderId="2" xfId="0" applyFont="1" applyFill="1" applyBorder="1" applyAlignment="1" applyProtection="1">
      <alignment horizontal="right" wrapText="1"/>
    </xf>
    <xf numFmtId="0" fontId="19" fillId="2" borderId="51" xfId="0" applyFont="1" applyFill="1" applyBorder="1" applyAlignment="1" applyProtection="1">
      <alignment horizontal="left" vertical="center" wrapText="1"/>
    </xf>
    <xf numFmtId="0" fontId="19" fillId="2" borderId="53" xfId="0" applyFont="1" applyFill="1" applyBorder="1" applyAlignment="1" applyProtection="1">
      <alignment horizontal="left" vertical="center" wrapText="1"/>
    </xf>
    <xf numFmtId="0" fontId="19" fillId="2" borderId="35" xfId="0" applyFont="1" applyFill="1" applyBorder="1" applyAlignment="1" applyProtection="1">
      <alignment horizontal="left" vertical="center" wrapText="1"/>
    </xf>
    <xf numFmtId="0" fontId="19" fillId="2" borderId="52" xfId="0" applyFont="1" applyFill="1" applyBorder="1" applyAlignment="1" applyProtection="1">
      <alignment horizontal="left" vertical="center" wrapText="1"/>
    </xf>
    <xf numFmtId="3" fontId="21" fillId="3" borderId="44" xfId="0" applyNumberFormat="1" applyFont="1" applyFill="1" applyBorder="1" applyAlignment="1" applyProtection="1">
      <alignment horizontal="left" vertical="center"/>
      <protection locked="0"/>
    </xf>
    <xf numFmtId="3" fontId="21" fillId="3" borderId="10" xfId="0" applyNumberFormat="1" applyFont="1" applyFill="1" applyBorder="1" applyAlignment="1" applyProtection="1">
      <alignment horizontal="left" vertical="center"/>
      <protection locked="0"/>
    </xf>
    <xf numFmtId="3" fontId="21" fillId="3" borderId="45" xfId="0" applyNumberFormat="1" applyFont="1" applyFill="1" applyBorder="1" applyAlignment="1" applyProtection="1">
      <alignment horizontal="left" vertical="center"/>
      <protection locked="0"/>
    </xf>
    <xf numFmtId="0" fontId="16" fillId="8" borderId="55" xfId="0" applyFont="1" applyFill="1" applyBorder="1" applyAlignment="1" applyProtection="1">
      <alignment horizontal="center" vertical="center" wrapText="1"/>
    </xf>
    <xf numFmtId="0" fontId="16" fillId="8" borderId="48" xfId="0" applyFont="1" applyFill="1" applyBorder="1" applyAlignment="1" applyProtection="1">
      <alignment horizontal="center" vertical="center" wrapText="1"/>
    </xf>
    <xf numFmtId="0" fontId="16" fillId="8" borderId="12" xfId="0" applyFont="1" applyFill="1" applyBorder="1" applyAlignment="1" applyProtection="1">
      <alignment horizontal="left" vertical="center" wrapText="1"/>
    </xf>
    <xf numFmtId="0" fontId="16" fillId="8" borderId="56" xfId="0" applyFont="1" applyFill="1" applyBorder="1" applyAlignment="1" applyProtection="1">
      <alignment horizontal="left" vertical="center" wrapText="1"/>
    </xf>
    <xf numFmtId="9" fontId="16" fillId="2" borderId="54" xfId="4" applyFont="1" applyFill="1" applyBorder="1" applyAlignment="1" applyProtection="1">
      <alignment horizontal="center" vertical="center"/>
    </xf>
    <xf numFmtId="9" fontId="16" fillId="2" borderId="25" xfId="4" applyFont="1" applyFill="1" applyBorder="1" applyAlignment="1" applyProtection="1">
      <alignment horizontal="center" vertical="center"/>
    </xf>
    <xf numFmtId="0" fontId="19" fillId="2" borderId="44" xfId="0" applyFont="1" applyFill="1" applyBorder="1" applyAlignment="1" applyProtection="1">
      <alignment horizontal="left" vertical="center" wrapText="1"/>
    </xf>
    <xf numFmtId="0" fontId="19" fillId="2" borderId="10" xfId="0" applyFont="1" applyFill="1" applyBorder="1" applyAlignment="1" applyProtection="1">
      <alignment horizontal="left" vertical="center" wrapText="1"/>
    </xf>
    <xf numFmtId="0" fontId="19" fillId="2" borderId="45" xfId="0" applyFont="1" applyFill="1" applyBorder="1" applyAlignment="1" applyProtection="1">
      <alignment horizontal="left" vertical="center" wrapText="1"/>
    </xf>
    <xf numFmtId="0" fontId="46" fillId="0" borderId="49" xfId="0" applyFont="1" applyBorder="1" applyAlignment="1" applyProtection="1">
      <alignment horizontal="left" vertical="center"/>
    </xf>
    <xf numFmtId="0" fontId="46" fillId="0" borderId="4" xfId="0" applyFont="1" applyBorder="1" applyAlignment="1" applyProtection="1">
      <alignment horizontal="left" vertical="center"/>
    </xf>
    <xf numFmtId="0" fontId="46" fillId="0" borderId="5" xfId="0" applyFont="1" applyBorder="1" applyAlignment="1" applyProtection="1">
      <alignment horizontal="left" vertical="center"/>
    </xf>
    <xf numFmtId="0" fontId="46" fillId="2" borderId="50" xfId="0" applyFont="1" applyFill="1" applyBorder="1" applyAlignment="1" applyProtection="1">
      <alignment horizontal="left" vertical="center"/>
    </xf>
    <xf numFmtId="0" fontId="46" fillId="2" borderId="7" xfId="0" applyFont="1" applyFill="1" applyBorder="1" applyAlignment="1" applyProtection="1">
      <alignment horizontal="left" vertical="center"/>
    </xf>
    <xf numFmtId="0" fontId="46" fillId="2" borderId="8" xfId="0" applyFont="1" applyFill="1" applyBorder="1" applyAlignment="1" applyProtection="1">
      <alignment horizontal="left" vertical="center"/>
    </xf>
    <xf numFmtId="0" fontId="16" fillId="8" borderId="51" xfId="0" applyFont="1" applyFill="1" applyBorder="1" applyAlignment="1" applyProtection="1">
      <alignment horizontal="left" vertical="center"/>
    </xf>
    <xf numFmtId="0" fontId="16" fillId="8" borderId="48" xfId="0" applyFont="1" applyFill="1" applyBorder="1" applyAlignment="1" applyProtection="1">
      <alignment horizontal="left" vertical="center"/>
    </xf>
    <xf numFmtId="0" fontId="16" fillId="2" borderId="35" xfId="0" applyFont="1" applyFill="1" applyBorder="1" applyAlignment="1" applyProtection="1">
      <alignment horizontal="left" vertical="center"/>
    </xf>
    <xf numFmtId="0" fontId="16" fillId="2" borderId="25" xfId="0" applyFont="1" applyFill="1" applyBorder="1" applyAlignment="1" applyProtection="1">
      <alignment horizontal="left" vertical="center"/>
    </xf>
    <xf numFmtId="0" fontId="19" fillId="2" borderId="35" xfId="0" applyFont="1" applyFill="1" applyBorder="1" applyAlignment="1" applyProtection="1">
      <alignment horizontal="left" vertical="center"/>
    </xf>
    <xf numFmtId="0" fontId="19" fillId="2" borderId="52" xfId="0" applyFont="1" applyFill="1" applyBorder="1" applyAlignment="1" applyProtection="1">
      <alignment horizontal="left" vertical="center"/>
    </xf>
    <xf numFmtId="0" fontId="19" fillId="2" borderId="51" xfId="0" applyFont="1" applyFill="1" applyBorder="1" applyAlignment="1" applyProtection="1">
      <alignment horizontal="left" vertical="center"/>
    </xf>
    <xf numFmtId="0" fontId="19" fillId="2" borderId="53" xfId="0" applyFont="1" applyFill="1" applyBorder="1" applyAlignment="1" applyProtection="1">
      <alignment horizontal="left" vertical="center"/>
    </xf>
    <xf numFmtId="0" fontId="18" fillId="2" borderId="0" xfId="0" applyFont="1" applyFill="1" applyBorder="1" applyAlignment="1" applyProtection="1">
      <alignment horizontal="left" vertical="top" wrapText="1"/>
    </xf>
    <xf numFmtId="0" fontId="18" fillId="2" borderId="0" xfId="0" applyFont="1" applyFill="1" applyAlignment="1" applyProtection="1">
      <alignment horizontal="left" vertical="top" wrapText="1"/>
    </xf>
    <xf numFmtId="0" fontId="18" fillId="2" borderId="0"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173" fontId="16" fillId="18" borderId="44" xfId="0" applyNumberFormat="1" applyFont="1" applyFill="1" applyBorder="1" applyAlignment="1" applyProtection="1">
      <alignment horizontal="center" vertical="center"/>
    </xf>
    <xf numFmtId="173" fontId="16" fillId="18" borderId="45" xfId="0" applyNumberFormat="1" applyFont="1" applyFill="1" applyBorder="1" applyAlignment="1" applyProtection="1">
      <alignment horizontal="center" vertical="center"/>
    </xf>
    <xf numFmtId="3" fontId="46" fillId="10" borderId="18" xfId="0" applyNumberFormat="1" applyFont="1" applyFill="1" applyBorder="1" applyAlignment="1" applyProtection="1">
      <alignment horizontal="center" vertical="center" wrapText="1"/>
      <protection locked="0"/>
    </xf>
    <xf numFmtId="3" fontId="16" fillId="14" borderId="18" xfId="0" applyNumberFormat="1" applyFont="1" applyFill="1" applyBorder="1" applyAlignment="1" applyProtection="1">
      <alignment horizontal="center" vertical="center"/>
    </xf>
    <xf numFmtId="168" fontId="16" fillId="4" borderId="18" xfId="0" applyNumberFormat="1" applyFont="1" applyFill="1" applyBorder="1" applyAlignment="1" applyProtection="1">
      <alignment horizontal="center" vertical="center"/>
    </xf>
    <xf numFmtId="3" fontId="23" fillId="3" borderId="44" xfId="0" applyNumberFormat="1" applyFont="1" applyFill="1" applyBorder="1" applyAlignment="1" applyProtection="1">
      <alignment horizontal="center" vertical="center"/>
      <protection locked="0"/>
    </xf>
    <xf numFmtId="3" fontId="23" fillId="3" borderId="45"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horizontal="left" wrapText="1"/>
    </xf>
    <xf numFmtId="0" fontId="16" fillId="2" borderId="10" xfId="0" applyFont="1" applyFill="1" applyBorder="1" applyAlignment="1" applyProtection="1">
      <alignment horizontal="left" wrapText="1"/>
    </xf>
    <xf numFmtId="0" fontId="16" fillId="0" borderId="10" xfId="0" applyFont="1" applyBorder="1" applyAlignment="1" applyProtection="1">
      <alignment horizontal="left" wrapText="1"/>
    </xf>
    <xf numFmtId="3" fontId="16" fillId="18" borderId="44" xfId="0" applyNumberFormat="1" applyFont="1" applyFill="1" applyBorder="1" applyAlignment="1" applyProtection="1">
      <alignment horizontal="center" vertical="center"/>
    </xf>
    <xf numFmtId="3" fontId="16" fillId="18" borderId="45" xfId="0" applyNumberFormat="1" applyFont="1" applyFill="1" applyBorder="1" applyAlignment="1" applyProtection="1">
      <alignment horizontal="center" vertical="center"/>
    </xf>
    <xf numFmtId="3" fontId="16" fillId="17" borderId="45" xfId="0" applyNumberFormat="1" applyFont="1" applyFill="1" applyBorder="1" applyAlignment="1" applyProtection="1">
      <alignment horizontal="center" vertical="center"/>
    </xf>
    <xf numFmtId="3" fontId="16" fillId="17" borderId="18" xfId="0" applyNumberFormat="1" applyFont="1" applyFill="1" applyBorder="1" applyAlignment="1" applyProtection="1">
      <alignment horizontal="center" vertical="center"/>
    </xf>
    <xf numFmtId="0" fontId="16" fillId="2" borderId="44"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wrapText="1"/>
    </xf>
    <xf numFmtId="0" fontId="16" fillId="0" borderId="10" xfId="0" applyFont="1" applyBorder="1" applyAlignment="1" applyProtection="1">
      <alignment horizontal="left" vertical="center" wrapText="1"/>
    </xf>
    <xf numFmtId="0" fontId="0" fillId="2" borderId="0" xfId="0" applyFill="1" applyAlignment="1" applyProtection="1"/>
    <xf numFmtId="168" fontId="16" fillId="4" borderId="45" xfId="0" applyNumberFormat="1" applyFont="1" applyFill="1" applyBorder="1" applyAlignment="1" applyProtection="1">
      <alignment horizontal="center" vertical="center"/>
    </xf>
    <xf numFmtId="0" fontId="16" fillId="15" borderId="12" xfId="0" applyFont="1" applyFill="1" applyBorder="1" applyAlignment="1" applyProtection="1">
      <alignment horizontal="center" vertical="center" wrapText="1"/>
    </xf>
    <xf numFmtId="0" fontId="16" fillId="15" borderId="14" xfId="0" applyFont="1" applyFill="1" applyBorder="1" applyAlignment="1" applyProtection="1">
      <alignment horizontal="center" vertical="center" wrapText="1"/>
    </xf>
    <xf numFmtId="0" fontId="16" fillId="15" borderId="13" xfId="0" applyFont="1" applyFill="1" applyBorder="1" applyAlignment="1" applyProtection="1">
      <alignment horizontal="center" vertical="center" wrapText="1"/>
    </xf>
    <xf numFmtId="0" fontId="25" fillId="2" borderId="0" xfId="3" applyFont="1" applyFill="1" applyBorder="1" applyAlignment="1" applyProtection="1"/>
    <xf numFmtId="0" fontId="17" fillId="2" borderId="0" xfId="0" applyFont="1" applyFill="1" applyAlignment="1" applyProtection="1">
      <alignment horizontal="center" vertical="center"/>
    </xf>
    <xf numFmtId="0" fontId="0" fillId="2" borderId="0" xfId="0" applyFill="1" applyAlignment="1" applyProtection="1">
      <alignment horizontal="center" vertical="center"/>
    </xf>
    <xf numFmtId="0" fontId="7" fillId="2" borderId="0" xfId="0" applyFont="1" applyFill="1" applyAlignment="1" applyProtection="1">
      <alignment horizontal="center" vertical="center"/>
    </xf>
    <xf numFmtId="173" fontId="16" fillId="14" borderId="18" xfId="0" applyNumberFormat="1" applyFont="1" applyFill="1" applyBorder="1" applyAlignment="1" applyProtection="1">
      <alignment horizontal="center" vertical="center"/>
    </xf>
    <xf numFmtId="173" fontId="16" fillId="11" borderId="45" xfId="0" applyNumberFormat="1" applyFont="1" applyFill="1" applyBorder="1" applyAlignment="1" applyProtection="1">
      <alignment horizontal="center" vertical="center"/>
    </xf>
    <xf numFmtId="173" fontId="16" fillId="11" borderId="44" xfId="0" applyNumberFormat="1" applyFont="1" applyFill="1" applyBorder="1" applyAlignment="1" applyProtection="1">
      <alignment horizontal="center" vertical="center"/>
    </xf>
    <xf numFmtId="173" fontId="16" fillId="17" borderId="45" xfId="0" applyNumberFormat="1" applyFont="1" applyFill="1" applyBorder="1" applyAlignment="1" applyProtection="1">
      <alignment horizontal="center" vertical="center"/>
    </xf>
    <xf numFmtId="173" fontId="16" fillId="17" borderId="18" xfId="0" applyNumberFormat="1" applyFont="1" applyFill="1" applyBorder="1" applyAlignment="1" applyProtection="1">
      <alignment horizontal="center" vertical="center"/>
    </xf>
    <xf numFmtId="0" fontId="0" fillId="2" borderId="0" xfId="0" applyFill="1" applyAlignment="1" applyProtection="1">
      <alignment horizontal="center"/>
    </xf>
    <xf numFmtId="0" fontId="10" fillId="2" borderId="0" xfId="0" applyFont="1" applyFill="1" applyAlignment="1" applyProtection="1">
      <alignment horizontal="center"/>
    </xf>
    <xf numFmtId="0" fontId="16" fillId="5" borderId="1" xfId="0" applyFont="1" applyFill="1" applyBorder="1" applyAlignment="1" applyProtection="1">
      <alignment horizontal="center"/>
    </xf>
    <xf numFmtId="0" fontId="16" fillId="5" borderId="2" xfId="0" applyFont="1" applyFill="1" applyBorder="1" applyAlignment="1" applyProtection="1">
      <alignment horizontal="center"/>
    </xf>
    <xf numFmtId="168" fontId="16" fillId="4" borderId="44" xfId="0" applyNumberFormat="1" applyFont="1" applyFill="1" applyBorder="1" applyAlignment="1" applyProtection="1">
      <alignment horizontal="center" vertical="center"/>
    </xf>
    <xf numFmtId="0" fontId="0" fillId="2" borderId="0" xfId="0" applyFill="1" applyAlignment="1" applyProtection="1">
      <alignment horizontal="justify" vertical="center" wrapText="1"/>
    </xf>
    <xf numFmtId="0" fontId="0" fillId="2" borderId="0" xfId="0" applyFill="1" applyAlignment="1" applyProtection="1">
      <alignment horizontal="justify" wrapText="1"/>
    </xf>
    <xf numFmtId="0" fontId="22" fillId="16" borderId="3" xfId="0" applyFont="1" applyFill="1" applyBorder="1" applyAlignment="1" applyProtection="1">
      <alignment horizontal="center" vertical="center" wrapText="1"/>
    </xf>
    <xf numFmtId="0" fontId="22" fillId="16" borderId="4" xfId="0" applyFont="1" applyFill="1" applyBorder="1" applyAlignment="1" applyProtection="1">
      <alignment horizontal="center" vertical="center" wrapText="1"/>
    </xf>
    <xf numFmtId="0" fontId="22" fillId="16" borderId="5" xfId="0" applyFont="1" applyFill="1" applyBorder="1" applyAlignment="1" applyProtection="1">
      <alignment horizontal="center" vertical="center" wrapText="1"/>
    </xf>
    <xf numFmtId="0" fontId="22" fillId="16" borderId="1" xfId="0" applyFont="1" applyFill="1" applyBorder="1" applyAlignment="1" applyProtection="1">
      <alignment horizontal="center" vertical="center" wrapText="1"/>
    </xf>
    <xf numFmtId="0" fontId="22" fillId="16" borderId="0" xfId="0" applyFont="1" applyFill="1" applyBorder="1" applyAlignment="1" applyProtection="1">
      <alignment horizontal="center" vertical="center" wrapText="1"/>
    </xf>
    <xf numFmtId="0" fontId="22" fillId="16" borderId="2" xfId="0" applyFont="1" applyFill="1" applyBorder="1" applyAlignment="1" applyProtection="1">
      <alignment horizontal="center" vertical="center" wrapText="1"/>
    </xf>
    <xf numFmtId="0" fontId="22" fillId="16" borderId="6" xfId="0" applyFont="1" applyFill="1" applyBorder="1" applyAlignment="1" applyProtection="1">
      <alignment horizontal="center" vertical="center" wrapText="1"/>
    </xf>
    <xf numFmtId="0" fontId="22" fillId="16" borderId="7" xfId="0" applyFont="1" applyFill="1" applyBorder="1" applyAlignment="1" applyProtection="1">
      <alignment horizontal="center" vertical="center" wrapText="1"/>
    </xf>
    <xf numFmtId="0" fontId="22" fillId="16" borderId="8" xfId="0" applyFont="1" applyFill="1" applyBorder="1" applyAlignment="1" applyProtection="1">
      <alignment horizontal="center" vertical="center" wrapText="1"/>
    </xf>
    <xf numFmtId="0" fontId="10" fillId="2" borderId="0" xfId="0" applyFont="1" applyFill="1" applyAlignment="1" applyProtection="1">
      <alignment horizontal="justify" vertical="center" wrapText="1"/>
    </xf>
    <xf numFmtId="0" fontId="2" fillId="2" borderId="0" xfId="0" applyFont="1" applyFill="1" applyAlignment="1" applyProtection="1">
      <alignment horizontal="justify" vertical="center" wrapText="1"/>
    </xf>
    <xf numFmtId="0" fontId="24" fillId="2" borderId="0" xfId="0" applyFont="1" applyFill="1" applyAlignment="1" applyProtection="1"/>
    <xf numFmtId="0" fontId="16" fillId="14" borderId="3" xfId="0" applyFont="1" applyFill="1" applyBorder="1" applyAlignment="1" applyProtection="1">
      <alignment horizontal="center" vertical="distributed"/>
    </xf>
    <xf numFmtId="0" fontId="16" fillId="14" borderId="5" xfId="0" applyFont="1" applyFill="1" applyBorder="1" applyAlignment="1" applyProtection="1">
      <alignment horizontal="center" vertical="distributed"/>
    </xf>
    <xf numFmtId="0" fontId="16" fillId="14" borderId="6" xfId="0" applyFont="1" applyFill="1" applyBorder="1" applyAlignment="1" applyProtection="1">
      <alignment horizontal="center" vertical="distributed"/>
    </xf>
    <xf numFmtId="0" fontId="16" fillId="14" borderId="8" xfId="0" applyFont="1" applyFill="1" applyBorder="1" applyAlignment="1" applyProtection="1">
      <alignment horizontal="center" vertical="distributed"/>
    </xf>
    <xf numFmtId="0" fontId="16" fillId="14" borderId="1" xfId="0" applyFont="1" applyFill="1" applyBorder="1" applyAlignment="1" applyProtection="1">
      <alignment horizontal="center"/>
    </xf>
    <xf numFmtId="0" fontId="16" fillId="14" borderId="2" xfId="0" applyFont="1" applyFill="1" applyBorder="1" applyAlignment="1" applyProtection="1">
      <alignment horizontal="center"/>
    </xf>
    <xf numFmtId="0" fontId="16" fillId="6" borderId="0" xfId="0" applyFont="1" applyFill="1" applyBorder="1" applyAlignment="1" applyProtection="1">
      <alignment horizontal="center"/>
    </xf>
    <xf numFmtId="0" fontId="16" fillId="6" borderId="2" xfId="0" applyFont="1" applyFill="1" applyBorder="1" applyAlignment="1" applyProtection="1">
      <alignment horizontal="center"/>
    </xf>
    <xf numFmtId="0" fontId="16" fillId="4" borderId="18" xfId="0" applyFont="1" applyFill="1" applyBorder="1" applyAlignment="1" applyProtection="1">
      <alignment horizontal="left" vertical="center"/>
    </xf>
    <xf numFmtId="0" fontId="16" fillId="4" borderId="44" xfId="0" applyFont="1" applyFill="1" applyBorder="1" applyAlignment="1" applyProtection="1">
      <alignment horizontal="left" vertical="center"/>
    </xf>
    <xf numFmtId="3" fontId="23" fillId="3" borderId="10" xfId="0" applyNumberFormat="1" applyFont="1" applyFill="1" applyBorder="1" applyAlignment="1" applyProtection="1">
      <alignment horizontal="center" vertical="center"/>
      <protection locked="0"/>
    </xf>
    <xf numFmtId="3" fontId="46" fillId="10" borderId="45" xfId="0" applyNumberFormat="1" applyFont="1" applyFill="1" applyBorder="1" applyAlignment="1" applyProtection="1">
      <alignment horizontal="center" vertical="center" wrapText="1"/>
      <protection locked="0"/>
    </xf>
    <xf numFmtId="3" fontId="22" fillId="16" borderId="44" xfId="0" applyNumberFormat="1" applyFont="1" applyFill="1" applyBorder="1" applyAlignment="1" applyProtection="1">
      <alignment horizontal="center" vertical="center"/>
    </xf>
    <xf numFmtId="3" fontId="22" fillId="16" borderId="10" xfId="0" applyNumberFormat="1" applyFont="1" applyFill="1" applyBorder="1" applyAlignment="1" applyProtection="1">
      <alignment horizontal="center" vertical="center"/>
    </xf>
    <xf numFmtId="3" fontId="22" fillId="16" borderId="45" xfId="0" applyNumberFormat="1" applyFont="1" applyFill="1" applyBorder="1" applyAlignment="1" applyProtection="1">
      <alignment horizontal="center" vertical="center"/>
    </xf>
    <xf numFmtId="0" fontId="48" fillId="10" borderId="44" xfId="0" applyFont="1" applyFill="1" applyBorder="1" applyAlignment="1" applyProtection="1">
      <alignment horizontal="center" vertical="center"/>
    </xf>
    <xf numFmtId="0" fontId="48" fillId="10" borderId="10" xfId="0" applyFont="1" applyFill="1" applyBorder="1" applyAlignment="1" applyProtection="1">
      <alignment horizontal="center" vertical="center"/>
    </xf>
    <xf numFmtId="0" fontId="48" fillId="10" borderId="45" xfId="0" applyFont="1" applyFill="1" applyBorder="1" applyAlignment="1" applyProtection="1">
      <alignment horizontal="center" vertical="center"/>
    </xf>
    <xf numFmtId="0" fontId="46" fillId="2" borderId="44" xfId="0" applyFont="1" applyFill="1" applyBorder="1" applyAlignment="1" applyProtection="1">
      <alignment horizontal="left" vertical="center" wrapText="1"/>
    </xf>
    <xf numFmtId="0" fontId="46" fillId="2" borderId="10" xfId="0" applyFont="1" applyFill="1" applyBorder="1" applyAlignment="1" applyProtection="1">
      <alignment horizontal="left" vertical="center" wrapText="1"/>
    </xf>
    <xf numFmtId="0" fontId="46" fillId="2" borderId="44" xfId="0" applyFont="1" applyFill="1" applyBorder="1" applyAlignment="1" applyProtection="1">
      <alignment horizontal="left" wrapText="1"/>
    </xf>
    <xf numFmtId="0" fontId="46" fillId="2" borderId="10" xfId="0" applyFont="1" applyFill="1" applyBorder="1" applyAlignment="1" applyProtection="1">
      <alignment horizontal="left" wrapText="1"/>
    </xf>
    <xf numFmtId="0" fontId="16" fillId="6" borderId="4" xfId="0" applyFont="1" applyFill="1" applyBorder="1" applyAlignment="1" applyProtection="1">
      <alignment horizontal="center" vertical="center"/>
    </xf>
    <xf numFmtId="0" fontId="16" fillId="6" borderId="5"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2" xfId="0" applyFont="1" applyFill="1" applyBorder="1" applyAlignment="1" applyProtection="1">
      <alignment horizontal="center" vertical="center"/>
    </xf>
    <xf numFmtId="0" fontId="16" fillId="6" borderId="4" xfId="0" applyFont="1" applyFill="1" applyBorder="1" applyAlignment="1" applyProtection="1">
      <alignment horizontal="center" vertical="distributed"/>
    </xf>
    <xf numFmtId="0" fontId="16" fillId="6" borderId="5" xfId="0" applyFont="1" applyFill="1" applyBorder="1" applyAlignment="1" applyProtection="1">
      <alignment horizontal="center" vertical="distributed"/>
    </xf>
    <xf numFmtId="0" fontId="16" fillId="6" borderId="7" xfId="0" applyFont="1" applyFill="1" applyBorder="1" applyAlignment="1" applyProtection="1">
      <alignment horizontal="center" vertical="distributed"/>
    </xf>
    <xf numFmtId="0" fontId="16" fillId="6" borderId="8" xfId="0" applyFont="1" applyFill="1" applyBorder="1" applyAlignment="1" applyProtection="1">
      <alignment horizontal="center" vertical="distributed"/>
    </xf>
    <xf numFmtId="0" fontId="16" fillId="11" borderId="4" xfId="0" applyFont="1" applyFill="1" applyBorder="1" applyAlignment="1" applyProtection="1">
      <alignment horizontal="center" vertical="distributed"/>
    </xf>
    <xf numFmtId="0" fontId="16" fillId="11" borderId="0" xfId="0" applyFont="1" applyFill="1" applyBorder="1" applyAlignment="1" applyProtection="1">
      <alignment horizontal="center" vertical="distributed"/>
    </xf>
    <xf numFmtId="0" fontId="9" fillId="4" borderId="0" xfId="0" applyFont="1" applyFill="1" applyAlignment="1" applyProtection="1">
      <alignment horizontal="center" vertical="center"/>
    </xf>
    <xf numFmtId="0" fontId="0" fillId="4" borderId="0" xfId="0" applyFill="1" applyAlignment="1" applyProtection="1"/>
    <xf numFmtId="0" fontId="3" fillId="2" borderId="0" xfId="0" applyFont="1" applyFill="1" applyAlignment="1" applyProtection="1">
      <alignment wrapText="1"/>
    </xf>
    <xf numFmtId="0" fontId="16" fillId="5" borderId="3" xfId="0" applyFont="1" applyFill="1" applyBorder="1" applyAlignment="1" applyProtection="1">
      <alignment horizontal="center" vertical="distributed"/>
    </xf>
    <xf numFmtId="0" fontId="16" fillId="5" borderId="5" xfId="0" applyFont="1" applyFill="1" applyBorder="1" applyAlignment="1" applyProtection="1">
      <alignment horizontal="center" vertical="distributed"/>
    </xf>
    <xf numFmtId="0" fontId="16" fillId="5" borderId="1" xfId="0" applyFont="1" applyFill="1" applyBorder="1" applyAlignment="1" applyProtection="1">
      <alignment horizontal="center" vertical="distributed"/>
    </xf>
    <xf numFmtId="0" fontId="16" fillId="5" borderId="2" xfId="0" applyFont="1" applyFill="1" applyBorder="1" applyAlignment="1" applyProtection="1">
      <alignment horizontal="center" vertical="distributed"/>
    </xf>
    <xf numFmtId="0" fontId="12" fillId="2" borderId="0" xfId="3" applyFont="1" applyFill="1" applyBorder="1" applyAlignment="1" applyProtection="1">
      <alignment horizontal="center"/>
    </xf>
    <xf numFmtId="0" fontId="16" fillId="14" borderId="1" xfId="0" applyFont="1" applyFill="1" applyBorder="1" applyAlignment="1" applyProtection="1">
      <alignment horizontal="center" vertical="distributed"/>
    </xf>
    <xf numFmtId="0" fontId="16" fillId="14" borderId="2" xfId="0" applyFont="1" applyFill="1" applyBorder="1" applyAlignment="1" applyProtection="1">
      <alignment horizontal="center" vertical="distributed"/>
    </xf>
    <xf numFmtId="0" fontId="16" fillId="11" borderId="0" xfId="0" applyFont="1" applyFill="1" applyBorder="1" applyAlignment="1" applyProtection="1">
      <alignment horizontal="center"/>
    </xf>
    <xf numFmtId="3" fontId="46" fillId="10" borderId="44" xfId="0" applyNumberFormat="1" applyFont="1" applyFill="1" applyBorder="1" applyAlignment="1" applyProtection="1">
      <alignment horizontal="center" vertical="center" wrapText="1"/>
      <protection locked="0"/>
    </xf>
    <xf numFmtId="1" fontId="4" fillId="15" borderId="51" xfId="0" applyNumberFormat="1" applyFont="1" applyFill="1" applyBorder="1" applyAlignment="1" applyProtection="1">
      <alignment horizontal="center" vertical="center"/>
    </xf>
    <xf numFmtId="1" fontId="4" fillId="15" borderId="48" xfId="0" applyNumberFormat="1" applyFont="1" applyFill="1" applyBorder="1" applyAlignment="1" applyProtection="1">
      <alignment horizontal="center" vertical="center"/>
    </xf>
    <xf numFmtId="1" fontId="4" fillId="15" borderId="40" xfId="0" applyNumberFormat="1" applyFont="1" applyFill="1" applyBorder="1" applyAlignment="1" applyProtection="1">
      <alignment horizontal="center" vertical="center"/>
    </xf>
    <xf numFmtId="1" fontId="4" fillId="15" borderId="35" xfId="0" applyNumberFormat="1" applyFont="1" applyFill="1" applyBorder="1" applyAlignment="1" applyProtection="1">
      <alignment horizontal="center" vertical="center"/>
    </xf>
    <xf numFmtId="1" fontId="4" fillId="15" borderId="25" xfId="0" applyNumberFormat="1" applyFont="1" applyFill="1" applyBorder="1" applyAlignment="1" applyProtection="1">
      <alignment horizontal="center" vertical="center"/>
    </xf>
    <xf numFmtId="1" fontId="4" fillId="15" borderId="26" xfId="0" applyNumberFormat="1" applyFont="1" applyFill="1" applyBorder="1" applyAlignment="1" applyProtection="1">
      <alignment horizontal="center" vertical="center"/>
    </xf>
    <xf numFmtId="3" fontId="16" fillId="11" borderId="45" xfId="0" applyNumberFormat="1" applyFont="1" applyFill="1" applyBorder="1" applyAlignment="1" applyProtection="1">
      <alignment horizontal="center" vertical="center"/>
    </xf>
    <xf numFmtId="3" fontId="16" fillId="11" borderId="44" xfId="0" applyNumberFormat="1" applyFont="1" applyFill="1" applyBorder="1" applyAlignment="1" applyProtection="1">
      <alignment horizontal="center" vertical="center"/>
    </xf>
    <xf numFmtId="0" fontId="19" fillId="0" borderId="1"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9" fontId="16" fillId="13" borderId="18" xfId="4" applyFont="1" applyFill="1" applyBorder="1" applyAlignment="1" applyProtection="1">
      <alignment horizontal="center" vertical="center" wrapText="1"/>
    </xf>
    <xf numFmtId="0" fontId="19" fillId="0" borderId="1" xfId="0" applyFont="1" applyBorder="1" applyAlignment="1" applyProtection="1">
      <alignment horizontal="left" vertical="center" wrapText="1" indent="1"/>
    </xf>
    <xf numFmtId="0" fontId="19" fillId="0" borderId="0" xfId="0" applyFont="1" applyBorder="1" applyAlignment="1" applyProtection="1">
      <alignment horizontal="left" vertical="center" wrapText="1" indent="1"/>
    </xf>
    <xf numFmtId="0" fontId="19" fillId="0" borderId="2" xfId="0" applyFont="1" applyBorder="1" applyAlignment="1" applyProtection="1">
      <alignment horizontal="left" vertical="center" wrapText="1" indent="1"/>
    </xf>
    <xf numFmtId="0" fontId="19" fillId="0" borderId="6" xfId="0" quotePrefix="1" applyFont="1" applyBorder="1" applyAlignment="1" applyProtection="1">
      <alignment horizontal="left" vertical="center" wrapText="1" indent="1"/>
    </xf>
    <xf numFmtId="0" fontId="19" fillId="0" borderId="7" xfId="0" quotePrefix="1" applyFont="1" applyBorder="1" applyAlignment="1" applyProtection="1">
      <alignment horizontal="left" vertical="center" wrapText="1" indent="1"/>
    </xf>
    <xf numFmtId="0" fontId="19" fillId="0" borderId="8" xfId="0" quotePrefix="1" applyFont="1" applyBorder="1" applyAlignment="1" applyProtection="1">
      <alignment horizontal="left" vertical="center" wrapText="1" indent="1"/>
    </xf>
    <xf numFmtId="0" fontId="16" fillId="12" borderId="15" xfId="0" applyFont="1" applyFill="1" applyBorder="1" applyAlignment="1" applyProtection="1">
      <alignment horizontal="center" vertical="center"/>
    </xf>
    <xf numFmtId="0" fontId="16" fillId="12" borderId="17" xfId="0" applyFont="1" applyFill="1" applyBorder="1" applyAlignment="1" applyProtection="1">
      <alignment horizontal="center" vertical="center"/>
    </xf>
    <xf numFmtId="0" fontId="22" fillId="0" borderId="3" xfId="0" applyFont="1" applyBorder="1" applyAlignment="1" applyProtection="1">
      <alignment horizontal="left" wrapText="1"/>
    </xf>
    <xf numFmtId="0" fontId="22" fillId="0" borderId="4" xfId="0" applyFont="1" applyBorder="1" applyAlignment="1" applyProtection="1">
      <alignment horizontal="left" wrapText="1"/>
    </xf>
    <xf numFmtId="0" fontId="22" fillId="0" borderId="5" xfId="0" applyFont="1" applyBorder="1" applyAlignment="1" applyProtection="1">
      <alignment horizontal="left" wrapText="1"/>
    </xf>
    <xf numFmtId="0" fontId="22" fillId="0" borderId="1"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2" xfId="0" applyFont="1" applyBorder="1" applyAlignment="1" applyProtection="1">
      <alignment horizontal="left" wrapText="1"/>
    </xf>
    <xf numFmtId="0" fontId="19" fillId="0" borderId="1"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9" fillId="0" borderId="6"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22" fillId="0" borderId="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2" fillId="0" borderId="5"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2" xfId="0" applyFont="1" applyBorder="1" applyAlignment="1" applyProtection="1">
      <alignment horizontal="left" vertical="center" wrapText="1"/>
    </xf>
    <xf numFmtId="1" fontId="16" fillId="12" borderId="44" xfId="0" applyNumberFormat="1" applyFont="1" applyFill="1" applyBorder="1" applyAlignment="1" applyProtection="1">
      <alignment horizontal="center" vertical="center" wrapText="1"/>
    </xf>
    <xf numFmtId="1" fontId="16" fillId="12" borderId="45" xfId="0" applyNumberFormat="1" applyFont="1" applyFill="1" applyBorder="1" applyAlignment="1" applyProtection="1">
      <alignment horizontal="center" vertical="center" wrapText="1"/>
    </xf>
    <xf numFmtId="1" fontId="16" fillId="13" borderId="44" xfId="0" applyNumberFormat="1" applyFont="1" applyFill="1" applyBorder="1" applyAlignment="1" applyProtection="1">
      <alignment horizontal="center" vertical="center" wrapText="1"/>
    </xf>
    <xf numFmtId="1" fontId="16" fillId="13" borderId="45" xfId="0" applyNumberFormat="1" applyFont="1" applyFill="1" applyBorder="1" applyAlignment="1" applyProtection="1">
      <alignment horizontal="center" vertical="center" wrapText="1"/>
    </xf>
    <xf numFmtId="0" fontId="16" fillId="8" borderId="57" xfId="3" applyFont="1" applyFill="1" applyBorder="1" applyAlignment="1" applyProtection="1">
      <alignment horizontal="center" vertical="center" wrapText="1"/>
    </xf>
    <xf numFmtId="0" fontId="16" fillId="8" borderId="47" xfId="3" applyFont="1" applyFill="1" applyBorder="1" applyAlignment="1" applyProtection="1">
      <alignment horizontal="center" vertical="center" wrapText="1"/>
    </xf>
    <xf numFmtId="9" fontId="16" fillId="12" borderId="9" xfId="4" applyFont="1" applyFill="1" applyBorder="1" applyAlignment="1" applyProtection="1">
      <alignment horizontal="center" vertical="center"/>
    </xf>
    <xf numFmtId="9" fontId="16" fillId="12" borderId="11" xfId="4" applyFont="1" applyFill="1" applyBorder="1" applyAlignment="1" applyProtection="1">
      <alignment horizontal="center" vertical="center"/>
    </xf>
    <xf numFmtId="0" fontId="18" fillId="0" borderId="44"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45" xfId="0" applyFont="1" applyBorder="1" applyAlignment="1" applyProtection="1">
      <alignment horizontal="center" vertical="center" wrapText="1"/>
    </xf>
    <xf numFmtId="1" fontId="16" fillId="13" borderId="16" xfId="1" applyNumberFormat="1" applyFont="1" applyFill="1" applyBorder="1" applyAlignment="1" applyProtection="1">
      <alignment horizontal="center" vertical="center" wrapText="1"/>
    </xf>
    <xf numFmtId="1" fontId="16" fillId="13" borderId="2" xfId="1" applyNumberFormat="1" applyFont="1" applyFill="1" applyBorder="1" applyAlignment="1" applyProtection="1">
      <alignment horizontal="center" vertical="center" wrapText="1"/>
    </xf>
    <xf numFmtId="1" fontId="16" fillId="13" borderId="6" xfId="1" applyNumberFormat="1" applyFont="1" applyFill="1" applyBorder="1" applyAlignment="1" applyProtection="1">
      <alignment horizontal="center" vertical="center" wrapText="1"/>
    </xf>
    <xf numFmtId="1" fontId="16" fillId="13" borderId="8" xfId="1" applyNumberFormat="1" applyFont="1" applyFill="1" applyBorder="1" applyAlignment="1" applyProtection="1">
      <alignment horizontal="center" vertical="center" wrapText="1"/>
    </xf>
    <xf numFmtId="0" fontId="33" fillId="0" borderId="35" xfId="3" applyFont="1" applyFill="1" applyBorder="1" applyAlignment="1" applyProtection="1">
      <alignment horizontal="left" vertical="center"/>
    </xf>
    <xf numFmtId="0" fontId="33" fillId="0" borderId="52" xfId="3" applyFont="1" applyFill="1" applyBorder="1" applyAlignment="1" applyProtection="1">
      <alignment horizontal="left" vertical="center"/>
    </xf>
    <xf numFmtId="0" fontId="16" fillId="13" borderId="51" xfId="0" applyFont="1" applyFill="1" applyBorder="1" applyAlignment="1" applyProtection="1">
      <alignment horizontal="center" vertical="center"/>
    </xf>
    <xf numFmtId="0" fontId="16" fillId="13" borderId="48" xfId="0" applyFont="1" applyFill="1" applyBorder="1" applyAlignment="1" applyProtection="1">
      <alignment horizontal="center" vertical="center"/>
    </xf>
    <xf numFmtId="0" fontId="16" fillId="13" borderId="40" xfId="0" applyFont="1" applyFill="1" applyBorder="1" applyAlignment="1" applyProtection="1">
      <alignment horizontal="center" vertical="center"/>
    </xf>
    <xf numFmtId="0" fontId="16" fillId="12" borderId="51" xfId="0" applyFont="1" applyFill="1" applyBorder="1" applyAlignment="1" applyProtection="1">
      <alignment horizontal="center" vertical="center"/>
    </xf>
    <xf numFmtId="0" fontId="16" fillId="12" borderId="48" xfId="0" applyFont="1" applyFill="1" applyBorder="1" applyAlignment="1" applyProtection="1">
      <alignment horizontal="center" vertical="center"/>
    </xf>
    <xf numFmtId="0" fontId="16" fillId="12" borderId="40" xfId="0" applyFont="1" applyFill="1" applyBorder="1" applyAlignment="1" applyProtection="1">
      <alignment horizontal="center" vertical="center"/>
    </xf>
    <xf numFmtId="1" fontId="16" fillId="12" borderId="1" xfId="1" applyNumberFormat="1" applyFont="1" applyFill="1" applyBorder="1" applyAlignment="1" applyProtection="1">
      <alignment horizontal="center" vertical="center" wrapText="1"/>
    </xf>
    <xf numFmtId="1" fontId="16" fillId="12" borderId="2" xfId="1" applyNumberFormat="1" applyFont="1" applyFill="1" applyBorder="1" applyAlignment="1" applyProtection="1">
      <alignment horizontal="center" vertical="center" wrapText="1"/>
    </xf>
    <xf numFmtId="1" fontId="16" fillId="12" borderId="6" xfId="1" applyNumberFormat="1" applyFont="1" applyFill="1" applyBorder="1" applyAlignment="1" applyProtection="1">
      <alignment horizontal="center" vertical="center" wrapText="1"/>
    </xf>
    <xf numFmtId="1" fontId="16" fillId="12" borderId="8" xfId="1" applyNumberFormat="1" applyFont="1" applyFill="1" applyBorder="1" applyAlignment="1" applyProtection="1">
      <alignment horizontal="center" vertical="center" wrapText="1"/>
    </xf>
    <xf numFmtId="1" fontId="16" fillId="13" borderId="15" xfId="1" applyNumberFormat="1" applyFont="1" applyFill="1" applyBorder="1" applyAlignment="1" applyProtection="1">
      <alignment horizontal="center" vertical="center" wrapText="1"/>
    </xf>
    <xf numFmtId="1" fontId="16" fillId="13" borderId="5" xfId="1" applyNumberFormat="1" applyFont="1" applyFill="1" applyBorder="1" applyAlignment="1" applyProtection="1">
      <alignment horizontal="center" vertical="center" wrapText="1"/>
    </xf>
    <xf numFmtId="0" fontId="33" fillId="0" borderId="36" xfId="3" applyFont="1" applyFill="1" applyBorder="1" applyAlignment="1" applyProtection="1">
      <alignment horizontal="left" vertical="center"/>
    </xf>
    <xf numFmtId="0" fontId="33" fillId="0" borderId="2" xfId="3" applyFont="1" applyFill="1" applyBorder="1" applyAlignment="1" applyProtection="1">
      <alignment horizontal="left" vertical="center"/>
    </xf>
    <xf numFmtId="0" fontId="19" fillId="0" borderId="3"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9" fillId="0" borderId="6"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8" xfId="0" applyFont="1" applyBorder="1" applyAlignment="1" applyProtection="1">
      <alignment horizontal="left" vertical="center" wrapText="1"/>
    </xf>
    <xf numFmtId="9" fontId="16" fillId="12" borderId="18" xfId="4" applyFont="1" applyFill="1" applyBorder="1" applyAlignment="1" applyProtection="1">
      <alignment horizontal="center" vertical="center" wrapText="1"/>
    </xf>
    <xf numFmtId="1" fontId="16" fillId="12" borderId="3" xfId="1" applyNumberFormat="1" applyFont="1" applyFill="1" applyBorder="1" applyAlignment="1" applyProtection="1">
      <alignment horizontal="center" vertical="center" wrapText="1"/>
    </xf>
    <xf numFmtId="1" fontId="16" fillId="12" borderId="5" xfId="1" applyNumberFormat="1" applyFont="1" applyFill="1" applyBorder="1" applyAlignment="1" applyProtection="1">
      <alignment horizontal="center" vertical="center" wrapText="1"/>
    </xf>
    <xf numFmtId="0" fontId="18" fillId="0" borderId="44"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45" xfId="0" applyFont="1" applyBorder="1" applyAlignment="1" applyProtection="1">
      <alignment horizontal="left" vertical="center" wrapText="1"/>
    </xf>
    <xf numFmtId="0" fontId="32" fillId="8" borderId="57" xfId="3" applyFont="1" applyFill="1" applyBorder="1" applyAlignment="1" applyProtection="1">
      <alignment horizontal="left" vertical="center" wrapText="1"/>
    </xf>
    <xf numFmtId="0" fontId="32" fillId="8" borderId="47" xfId="3" applyFont="1" applyFill="1" applyBorder="1" applyAlignment="1" applyProtection="1">
      <alignment horizontal="left" vertical="center" wrapText="1"/>
    </xf>
    <xf numFmtId="0" fontId="32" fillId="8" borderId="61" xfId="3" applyFont="1" applyFill="1" applyBorder="1" applyAlignment="1" applyProtection="1">
      <alignment horizontal="left" vertical="center" wrapText="1"/>
    </xf>
    <xf numFmtId="0" fontId="33" fillId="0" borderId="49" xfId="3" applyFont="1" applyFill="1" applyBorder="1" applyAlignment="1" applyProtection="1">
      <alignment horizontal="left" vertical="center"/>
    </xf>
    <xf numFmtId="0" fontId="33" fillId="0" borderId="5" xfId="3" applyFont="1" applyFill="1" applyBorder="1" applyAlignment="1" applyProtection="1">
      <alignment horizontal="left" vertical="center"/>
    </xf>
    <xf numFmtId="0" fontId="16" fillId="13" borderId="18" xfId="3" applyFont="1" applyFill="1" applyBorder="1" applyAlignment="1" applyProtection="1">
      <alignment horizontal="center" vertical="center" wrapText="1"/>
    </xf>
    <xf numFmtId="0" fontId="19" fillId="13" borderId="36" xfId="0" applyFont="1" applyFill="1" applyBorder="1" applyAlignment="1" applyProtection="1">
      <alignment horizontal="left" vertical="center"/>
    </xf>
    <xf numFmtId="0" fontId="19" fillId="13" borderId="32" xfId="0" applyFont="1" applyFill="1" applyBorder="1" applyAlignment="1" applyProtection="1">
      <alignment horizontal="left" vertical="center"/>
    </xf>
    <xf numFmtId="0" fontId="19" fillId="12" borderId="36" xfId="0" applyFont="1" applyFill="1" applyBorder="1" applyAlignment="1" applyProtection="1">
      <alignment horizontal="left" vertical="center"/>
    </xf>
    <xf numFmtId="0" fontId="19" fillId="12" borderId="32" xfId="0" applyFont="1" applyFill="1" applyBorder="1" applyAlignment="1" applyProtection="1">
      <alignment horizontal="left" vertical="center"/>
    </xf>
    <xf numFmtId="0" fontId="19" fillId="12" borderId="35" xfId="0" applyFont="1" applyFill="1" applyBorder="1" applyAlignment="1" applyProtection="1">
      <alignment horizontal="left" vertical="center"/>
    </xf>
    <xf numFmtId="0" fontId="19" fillId="12" borderId="26" xfId="0" applyFont="1" applyFill="1" applyBorder="1" applyAlignment="1" applyProtection="1">
      <alignment horizontal="left" vertical="center"/>
    </xf>
    <xf numFmtId="0" fontId="16" fillId="13" borderId="15" xfId="0" applyFont="1" applyFill="1" applyBorder="1" applyAlignment="1" applyProtection="1">
      <alignment horizontal="center" vertical="center"/>
    </xf>
    <xf numFmtId="0" fontId="16" fillId="13" borderId="17" xfId="0" applyFont="1" applyFill="1" applyBorder="1" applyAlignment="1" applyProtection="1">
      <alignment horizontal="center" vertical="center"/>
    </xf>
    <xf numFmtId="0" fontId="46" fillId="9" borderId="57" xfId="3" applyFont="1" applyFill="1" applyBorder="1" applyAlignment="1" applyProtection="1">
      <alignment horizontal="center" vertical="center" wrapText="1"/>
    </xf>
    <xf numFmtId="0" fontId="46" fillId="9" borderId="47" xfId="3" applyFont="1" applyFill="1" applyBorder="1" applyAlignment="1" applyProtection="1">
      <alignment horizontal="center" vertical="center" wrapText="1"/>
    </xf>
    <xf numFmtId="3" fontId="22" fillId="16" borderId="44" xfId="0" applyNumberFormat="1" applyFont="1" applyFill="1" applyBorder="1" applyAlignment="1" applyProtection="1">
      <alignment horizontal="left" vertical="center"/>
    </xf>
    <xf numFmtId="3" fontId="22" fillId="16" borderId="10" xfId="0" applyNumberFormat="1" applyFont="1" applyFill="1" applyBorder="1" applyAlignment="1" applyProtection="1">
      <alignment horizontal="left" vertical="center"/>
    </xf>
    <xf numFmtId="3" fontId="22" fillId="16" borderId="45" xfId="0" applyNumberFormat="1" applyFont="1" applyFill="1" applyBorder="1" applyAlignment="1" applyProtection="1">
      <alignment horizontal="left" vertical="center"/>
    </xf>
    <xf numFmtId="9" fontId="23" fillId="10" borderId="9" xfId="4" applyFont="1" applyFill="1" applyBorder="1" applyAlignment="1" applyProtection="1">
      <alignment horizontal="center" vertical="center"/>
      <protection locked="0"/>
    </xf>
    <xf numFmtId="9" fontId="23" fillId="10" borderId="11" xfId="4" applyFont="1" applyFill="1" applyBorder="1" applyAlignment="1" applyProtection="1">
      <alignment horizontal="center" vertical="center"/>
      <protection locked="0"/>
    </xf>
    <xf numFmtId="0" fontId="34" fillId="8" borderId="58" xfId="3" applyFont="1" applyFill="1" applyBorder="1" applyAlignment="1" applyProtection="1">
      <alignment horizontal="center" vertical="center"/>
    </xf>
    <xf numFmtId="0" fontId="34" fillId="8" borderId="20" xfId="3" applyFont="1" applyFill="1" applyBorder="1" applyAlignment="1" applyProtection="1">
      <alignment horizontal="center" vertical="center"/>
    </xf>
    <xf numFmtId="0" fontId="34" fillId="8" borderId="21" xfId="3" applyFont="1" applyFill="1" applyBorder="1" applyAlignment="1" applyProtection="1">
      <alignment horizontal="center" vertical="center"/>
    </xf>
    <xf numFmtId="1" fontId="32" fillId="0" borderId="59" xfId="3" applyNumberFormat="1" applyFont="1" applyFill="1" applyBorder="1" applyAlignment="1" applyProtection="1">
      <alignment horizontal="left" vertical="center"/>
    </xf>
    <xf numFmtId="1" fontId="32" fillId="0" borderId="60" xfId="3" applyNumberFormat="1" applyFont="1" applyFill="1" applyBorder="1" applyAlignment="1" applyProtection="1">
      <alignment horizontal="left" vertical="center"/>
    </xf>
    <xf numFmtId="0" fontId="19" fillId="13" borderId="35" xfId="0" applyFont="1" applyFill="1" applyBorder="1" applyAlignment="1" applyProtection="1">
      <alignment horizontal="left" vertical="center"/>
    </xf>
    <xf numFmtId="0" fontId="19" fillId="13" borderId="26" xfId="0" applyFont="1" applyFill="1" applyBorder="1" applyAlignment="1" applyProtection="1">
      <alignment horizontal="left" vertical="center"/>
    </xf>
    <xf numFmtId="0" fontId="16" fillId="12" borderId="18" xfId="3" applyFont="1" applyFill="1" applyBorder="1" applyAlignment="1" applyProtection="1">
      <alignment horizontal="center" vertical="center" wrapText="1"/>
    </xf>
  </cellXfs>
  <cellStyles count="6">
    <cellStyle name="Comma" xfId="1" builtinId="3"/>
    <cellStyle name="Normal" xfId="0" builtinId="0"/>
    <cellStyle name="Normal 5" xfId="2"/>
    <cellStyle name="Normal_tables revised 7 sept 07" xfId="3"/>
    <cellStyle name="Percent" xfId="4" builtinId="5"/>
    <cellStyle name="Percent 2 2" xfId="5"/>
  </cellStyles>
  <dxfs count="1">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178593</xdr:colOff>
      <xdr:row>42</xdr:row>
      <xdr:rowOff>624229</xdr:rowOff>
    </xdr:from>
    <xdr:to>
      <xdr:col>12</xdr:col>
      <xdr:colOff>59530</xdr:colOff>
      <xdr:row>45</xdr:row>
      <xdr:rowOff>102055</xdr:rowOff>
    </xdr:to>
    <xdr:sp macro="" textlink="">
      <xdr:nvSpPr>
        <xdr:cNvPr id="2" name="Right Arrow Callout 1"/>
        <xdr:cNvSpPr/>
      </xdr:nvSpPr>
      <xdr:spPr>
        <a:xfrm>
          <a:off x="7730557" y="9577729"/>
          <a:ext cx="4929187" cy="661647"/>
        </a:xfrm>
        <a:prstGeom prst="rightArrowCallout">
          <a:avLst>
            <a:gd name="adj1" fmla="val 25000"/>
            <a:gd name="adj2" fmla="val 25000"/>
            <a:gd name="adj3" fmla="val 25000"/>
            <a:gd name="adj4" fmla="val 9175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400">
              <a:latin typeface="Arial" pitchFamily="34" charset="0"/>
              <a:cs typeface="Arial" pitchFamily="34" charset="0"/>
            </a:rPr>
            <a:t>Input</a:t>
          </a:r>
          <a:r>
            <a:rPr lang="en-US" sz="1400" baseline="0">
              <a:latin typeface="Arial" pitchFamily="34" charset="0"/>
              <a:cs typeface="Arial" pitchFamily="34" charset="0"/>
            </a:rPr>
            <a:t>  only ONE of these numbers to "Visitor Accommodation "on the Part A worksheet .</a:t>
          </a:r>
        </a:p>
        <a:p>
          <a:pPr algn="l"/>
          <a:r>
            <a:rPr lang="en-US" sz="1400" baseline="0">
              <a:latin typeface="Arial" pitchFamily="34" charset="0"/>
              <a:cs typeface="Arial" pitchFamily="34" charset="0"/>
            </a:rPr>
            <a:t>(Use Town Centre number only if that zone applies).</a:t>
          </a:r>
        </a:p>
      </xdr:txBody>
    </xdr:sp>
    <xdr:clientData/>
  </xdr:twoCellAnchor>
  <xdr:twoCellAnchor>
    <xdr:from>
      <xdr:col>9</xdr:col>
      <xdr:colOff>178593</xdr:colOff>
      <xdr:row>45</xdr:row>
      <xdr:rowOff>205127</xdr:rowOff>
    </xdr:from>
    <xdr:to>
      <xdr:col>12</xdr:col>
      <xdr:colOff>13607</xdr:colOff>
      <xdr:row>48</xdr:row>
      <xdr:rowOff>108857</xdr:rowOff>
    </xdr:to>
    <xdr:sp macro="" textlink="">
      <xdr:nvSpPr>
        <xdr:cNvPr id="3" name="Right Arrow Callout 2"/>
        <xdr:cNvSpPr/>
      </xdr:nvSpPr>
      <xdr:spPr>
        <a:xfrm>
          <a:off x="7730557" y="10342448"/>
          <a:ext cx="4883264" cy="624909"/>
        </a:xfrm>
        <a:prstGeom prst="rightArrowCallout">
          <a:avLst>
            <a:gd name="adj1" fmla="val 25000"/>
            <a:gd name="adj2" fmla="val 25000"/>
            <a:gd name="adj3" fmla="val 25000"/>
            <a:gd name="adj4" fmla="val 92372"/>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400">
              <a:latin typeface="Arial" pitchFamily="34" charset="0"/>
              <a:cs typeface="Arial" pitchFamily="34" charset="0"/>
            </a:rPr>
            <a:t>Input</a:t>
          </a:r>
          <a:r>
            <a:rPr lang="en-US" sz="1400" baseline="0">
              <a:latin typeface="Arial" pitchFamily="34" charset="0"/>
              <a:cs typeface="Arial" pitchFamily="34" charset="0"/>
            </a:rPr>
            <a:t>  only ONE of these numbers to "Commercial Intensive" or "Large Format" on the Part A worksheet.</a:t>
          </a:r>
        </a:p>
        <a:p>
          <a:pPr algn="l"/>
          <a:r>
            <a:rPr lang="en-US" sz="1400" baseline="0">
              <a:latin typeface="Arial" pitchFamily="34" charset="0"/>
              <a:cs typeface="Arial" pitchFamily="34" charset="0"/>
            </a:rPr>
            <a:t>(Use Town Centre number only if that zone applies).</a:t>
          </a:r>
        </a:p>
      </xdr:txBody>
    </xdr:sp>
    <xdr:clientData/>
  </xdr:twoCellAnchor>
  <xdr:twoCellAnchor>
    <xdr:from>
      <xdr:col>9</xdr:col>
      <xdr:colOff>650875</xdr:colOff>
      <xdr:row>35</xdr:row>
      <xdr:rowOff>71438</xdr:rowOff>
    </xdr:from>
    <xdr:to>
      <xdr:col>12</xdr:col>
      <xdr:colOff>154781</xdr:colOff>
      <xdr:row>38</xdr:row>
      <xdr:rowOff>23813</xdr:rowOff>
    </xdr:to>
    <xdr:sp macro="" textlink="">
      <xdr:nvSpPr>
        <xdr:cNvPr id="4" name="Right Arrow Callout 3"/>
        <xdr:cNvSpPr/>
      </xdr:nvSpPr>
      <xdr:spPr>
        <a:xfrm>
          <a:off x="8731250" y="7246938"/>
          <a:ext cx="4536281" cy="650875"/>
        </a:xfrm>
        <a:prstGeom prst="rightArrowCallout">
          <a:avLst>
            <a:gd name="adj1" fmla="val 25000"/>
            <a:gd name="adj2" fmla="val 25000"/>
            <a:gd name="adj3" fmla="val 25000"/>
            <a:gd name="adj4" fmla="val 88752"/>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400">
              <a:latin typeface="Arial" pitchFamily="34" charset="0"/>
              <a:cs typeface="Arial" pitchFamily="34" charset="0"/>
            </a:rPr>
            <a:t>Input</a:t>
          </a:r>
          <a:r>
            <a:rPr lang="en-US" sz="1400" baseline="0">
              <a:latin typeface="Arial" pitchFamily="34" charset="0"/>
              <a:cs typeface="Arial" pitchFamily="34" charset="0"/>
            </a:rPr>
            <a:t>  to "Residential" GFA  into Part A worksheet </a:t>
          </a:r>
          <a:r>
            <a:rPr lang="en-US" sz="1200" baseline="0">
              <a:latin typeface="Arial" pitchFamily="34" charset="0"/>
              <a:cs typeface="Arial" pitchFamily="34" charset="0"/>
            </a:rPr>
            <a:t>.</a:t>
          </a:r>
        </a:p>
      </xdr:txBody>
    </xdr:sp>
    <xdr:clientData/>
  </xdr:twoCellAnchor>
  <xdr:twoCellAnchor>
    <xdr:from>
      <xdr:col>9</xdr:col>
      <xdr:colOff>166687</xdr:colOff>
      <xdr:row>48</xdr:row>
      <xdr:rowOff>210911</xdr:rowOff>
    </xdr:from>
    <xdr:to>
      <xdr:col>12</xdr:col>
      <xdr:colOff>47625</xdr:colOff>
      <xdr:row>51</xdr:row>
      <xdr:rowOff>163285</xdr:rowOff>
    </xdr:to>
    <xdr:sp macro="" textlink="">
      <xdr:nvSpPr>
        <xdr:cNvPr id="5" name="Right Arrow Callout 4"/>
        <xdr:cNvSpPr/>
      </xdr:nvSpPr>
      <xdr:spPr>
        <a:xfrm>
          <a:off x="7718651" y="11069411"/>
          <a:ext cx="4929188" cy="673553"/>
        </a:xfrm>
        <a:prstGeom prst="rightArrowCallout">
          <a:avLst>
            <a:gd name="adj1" fmla="val 25000"/>
            <a:gd name="adj2" fmla="val 25000"/>
            <a:gd name="adj3" fmla="val 25000"/>
            <a:gd name="adj4" fmla="val 917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400">
              <a:latin typeface="Arial" pitchFamily="34" charset="0"/>
              <a:cs typeface="Arial" pitchFamily="34" charset="0"/>
            </a:rPr>
            <a:t>Input</a:t>
          </a:r>
          <a:r>
            <a:rPr lang="en-US" sz="1400" baseline="0">
              <a:latin typeface="Arial" pitchFamily="34" charset="0"/>
              <a:cs typeface="Arial" pitchFamily="34" charset="0"/>
            </a:rPr>
            <a:t>  BOTH numbers into the Part A worksheet  as appropriate  for "Commercial" and "Visitor Accommodation" .</a:t>
          </a:r>
        </a:p>
      </xdr:txBody>
    </xdr:sp>
    <xdr:clientData/>
  </xdr:twoCellAnchor>
  <xdr:twoCellAnchor>
    <xdr:from>
      <xdr:col>9</xdr:col>
      <xdr:colOff>166688</xdr:colOff>
      <xdr:row>23</xdr:row>
      <xdr:rowOff>3417</xdr:rowOff>
    </xdr:from>
    <xdr:to>
      <xdr:col>12</xdr:col>
      <xdr:colOff>154781</xdr:colOff>
      <xdr:row>26</xdr:row>
      <xdr:rowOff>37435</xdr:rowOff>
    </xdr:to>
    <xdr:sp macro="" textlink="">
      <xdr:nvSpPr>
        <xdr:cNvPr id="7" name="Right Arrow Callout 6"/>
        <xdr:cNvSpPr/>
      </xdr:nvSpPr>
      <xdr:spPr>
        <a:xfrm>
          <a:off x="8140474" y="4602631"/>
          <a:ext cx="5036343" cy="646340"/>
        </a:xfrm>
        <a:prstGeom prst="rightArrowCallout">
          <a:avLst>
            <a:gd name="adj1" fmla="val 25000"/>
            <a:gd name="adj2" fmla="val 25000"/>
            <a:gd name="adj3" fmla="val 25000"/>
            <a:gd name="adj4" fmla="val 88752"/>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r>
            <a:rPr lang="en-US" sz="1400">
              <a:solidFill>
                <a:schemeClr val="lt1"/>
              </a:solidFill>
              <a:latin typeface="Arial" pitchFamily="34" charset="0"/>
              <a:ea typeface="+mn-ea"/>
              <a:cs typeface="Arial" pitchFamily="34" charset="0"/>
            </a:rPr>
            <a:t>Proceed to the </a:t>
          </a:r>
          <a:r>
            <a:rPr lang="en-US" sz="1400" baseline="0">
              <a:solidFill>
                <a:schemeClr val="lt1"/>
              </a:solidFill>
              <a:latin typeface="Arial" pitchFamily="34" charset="0"/>
              <a:ea typeface="+mn-ea"/>
              <a:cs typeface="Arial" pitchFamily="34" charset="0"/>
            </a:rPr>
            <a:t>Part A - Assess Demand worksheet .</a:t>
          </a:r>
          <a:endParaRPr lang="en-US" sz="18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666749</xdr:colOff>
      <xdr:row>34</xdr:row>
      <xdr:rowOff>54427</xdr:rowOff>
    </xdr:from>
    <xdr:to>
      <xdr:col>10</xdr:col>
      <xdr:colOff>285749</xdr:colOff>
      <xdr:row>40</xdr:row>
      <xdr:rowOff>81642</xdr:rowOff>
    </xdr:to>
    <xdr:sp macro="" textlink="">
      <xdr:nvSpPr>
        <xdr:cNvPr id="39" name="Flowchart: Decision 38"/>
        <xdr:cNvSpPr/>
      </xdr:nvSpPr>
      <xdr:spPr>
        <a:xfrm>
          <a:off x="6068785" y="7660820"/>
          <a:ext cx="2585357" cy="1224643"/>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400">
              <a:latin typeface="Arial" pitchFamily="34" charset="0"/>
              <a:cs typeface="Arial" pitchFamily="34" charset="0"/>
            </a:rPr>
            <a:t>Is the figure above 1 or more Households?</a:t>
          </a:r>
        </a:p>
      </xdr:txBody>
    </xdr:sp>
    <xdr:clientData/>
  </xdr:twoCellAnchor>
  <xdr:twoCellAnchor>
    <xdr:from>
      <xdr:col>10</xdr:col>
      <xdr:colOff>335078</xdr:colOff>
      <xdr:row>36</xdr:row>
      <xdr:rowOff>90146</xdr:rowOff>
    </xdr:from>
    <xdr:to>
      <xdr:col>10</xdr:col>
      <xdr:colOff>898072</xdr:colOff>
      <xdr:row>38</xdr:row>
      <xdr:rowOff>0</xdr:rowOff>
    </xdr:to>
    <xdr:sp macro="" textlink="">
      <xdr:nvSpPr>
        <xdr:cNvPr id="17" name="Right Arrow 16"/>
        <xdr:cNvSpPr/>
      </xdr:nvSpPr>
      <xdr:spPr>
        <a:xfrm>
          <a:off x="8703471" y="8063932"/>
          <a:ext cx="562994" cy="4133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400">
              <a:latin typeface="Arial" pitchFamily="34" charset="0"/>
              <a:cs typeface="Arial" pitchFamily="34" charset="0"/>
            </a:rPr>
            <a:t>NO</a:t>
          </a:r>
        </a:p>
      </xdr:txBody>
    </xdr:sp>
    <xdr:clientData/>
  </xdr:twoCellAnchor>
  <xdr:twoCellAnchor>
    <xdr:from>
      <xdr:col>8</xdr:col>
      <xdr:colOff>595313</xdr:colOff>
      <xdr:row>40</xdr:row>
      <xdr:rowOff>158183</xdr:rowOff>
    </xdr:from>
    <xdr:to>
      <xdr:col>9</xdr:col>
      <xdr:colOff>639535</xdr:colOff>
      <xdr:row>42</xdr:row>
      <xdr:rowOff>380999</xdr:rowOff>
    </xdr:to>
    <xdr:sp macro="" textlink="">
      <xdr:nvSpPr>
        <xdr:cNvPr id="16" name="Down Arrow 15"/>
        <xdr:cNvSpPr/>
      </xdr:nvSpPr>
      <xdr:spPr>
        <a:xfrm>
          <a:off x="6772956" y="8962004"/>
          <a:ext cx="1200829" cy="5493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400">
              <a:latin typeface="Arial" pitchFamily="34" charset="0"/>
              <a:cs typeface="Arial" pitchFamily="34" charset="0"/>
            </a:rPr>
            <a:t>YES</a:t>
          </a:r>
          <a:endParaRPr lang="en-US" sz="1200">
            <a:latin typeface="Arial" pitchFamily="34" charset="0"/>
            <a:cs typeface="Arial" pitchFamily="34" charset="0"/>
          </a:endParaRPr>
        </a:p>
      </xdr:txBody>
    </xdr:sp>
    <xdr:clientData/>
  </xdr:twoCellAnchor>
  <xdr:twoCellAnchor>
    <xdr:from>
      <xdr:col>6</xdr:col>
      <xdr:colOff>447675</xdr:colOff>
      <xdr:row>28</xdr:row>
      <xdr:rowOff>9525</xdr:rowOff>
    </xdr:from>
    <xdr:to>
      <xdr:col>7</xdr:col>
      <xdr:colOff>381000</xdr:colOff>
      <xdr:row>30</xdr:row>
      <xdr:rowOff>257175</xdr:rowOff>
    </xdr:to>
    <xdr:sp macro="" textlink="">
      <xdr:nvSpPr>
        <xdr:cNvPr id="17837" name="Line 18"/>
        <xdr:cNvSpPr>
          <a:spLocks noChangeShapeType="1"/>
        </xdr:cNvSpPr>
      </xdr:nvSpPr>
      <xdr:spPr bwMode="auto">
        <a:xfrm>
          <a:off x="4400550" y="5886450"/>
          <a:ext cx="1371600" cy="571500"/>
        </a:xfrm>
        <a:prstGeom prst="line">
          <a:avLst/>
        </a:prstGeom>
        <a:noFill/>
        <a:ln w="9525">
          <a:solidFill>
            <a:srgbClr val="000000"/>
          </a:solidFill>
          <a:round/>
          <a:headEnd/>
          <a:tailEnd type="triangle" w="med" len="med"/>
        </a:ln>
      </xdr:spPr>
    </xdr:sp>
    <xdr:clientData/>
  </xdr:twoCellAnchor>
  <xdr:twoCellAnchor>
    <xdr:from>
      <xdr:col>8</xdr:col>
      <xdr:colOff>247650</xdr:colOff>
      <xdr:row>28</xdr:row>
      <xdr:rowOff>0</xdr:rowOff>
    </xdr:from>
    <xdr:to>
      <xdr:col>8</xdr:col>
      <xdr:colOff>514350</xdr:colOff>
      <xdr:row>30</xdr:row>
      <xdr:rowOff>257175</xdr:rowOff>
    </xdr:to>
    <xdr:sp macro="" textlink="">
      <xdr:nvSpPr>
        <xdr:cNvPr id="17838" name="Line 19"/>
        <xdr:cNvSpPr>
          <a:spLocks noChangeShapeType="1"/>
        </xdr:cNvSpPr>
      </xdr:nvSpPr>
      <xdr:spPr bwMode="auto">
        <a:xfrm>
          <a:off x="6419850" y="5876925"/>
          <a:ext cx="266700" cy="581025"/>
        </a:xfrm>
        <a:prstGeom prst="line">
          <a:avLst/>
        </a:prstGeom>
        <a:noFill/>
        <a:ln w="9525">
          <a:solidFill>
            <a:srgbClr val="000000"/>
          </a:solidFill>
          <a:round/>
          <a:headEnd/>
          <a:tailEnd type="triangle" w="med" len="med"/>
        </a:ln>
      </xdr:spPr>
    </xdr:sp>
    <xdr:clientData/>
  </xdr:twoCellAnchor>
  <xdr:twoCellAnchor>
    <xdr:from>
      <xdr:col>9</xdr:col>
      <xdr:colOff>600075</xdr:colOff>
      <xdr:row>28</xdr:row>
      <xdr:rowOff>9525</xdr:rowOff>
    </xdr:from>
    <xdr:to>
      <xdr:col>9</xdr:col>
      <xdr:colOff>952500</xdr:colOff>
      <xdr:row>30</xdr:row>
      <xdr:rowOff>228600</xdr:rowOff>
    </xdr:to>
    <xdr:sp macro="" textlink="">
      <xdr:nvSpPr>
        <xdr:cNvPr id="17839" name="Line 20"/>
        <xdr:cNvSpPr>
          <a:spLocks noChangeShapeType="1"/>
        </xdr:cNvSpPr>
      </xdr:nvSpPr>
      <xdr:spPr bwMode="auto">
        <a:xfrm flipH="1">
          <a:off x="7924800" y="5886450"/>
          <a:ext cx="352425" cy="542925"/>
        </a:xfrm>
        <a:prstGeom prst="line">
          <a:avLst/>
        </a:prstGeom>
        <a:noFill/>
        <a:ln w="9525">
          <a:solidFill>
            <a:srgbClr val="000000"/>
          </a:solidFill>
          <a:round/>
          <a:headEnd/>
          <a:tailEnd type="triangle" w="med" len="med"/>
        </a:ln>
      </xdr:spPr>
    </xdr:sp>
    <xdr:clientData/>
  </xdr:twoCellAnchor>
  <xdr:twoCellAnchor>
    <xdr:from>
      <xdr:col>10</xdr:col>
      <xdr:colOff>533400</xdr:colOff>
      <xdr:row>28</xdr:row>
      <xdr:rowOff>9525</xdr:rowOff>
    </xdr:from>
    <xdr:to>
      <xdr:col>11</xdr:col>
      <xdr:colOff>895350</xdr:colOff>
      <xdr:row>30</xdr:row>
      <xdr:rowOff>285750</xdr:rowOff>
    </xdr:to>
    <xdr:sp macro="" textlink="">
      <xdr:nvSpPr>
        <xdr:cNvPr id="17840" name="Line 21"/>
        <xdr:cNvSpPr>
          <a:spLocks noChangeShapeType="1"/>
        </xdr:cNvSpPr>
      </xdr:nvSpPr>
      <xdr:spPr bwMode="auto">
        <a:xfrm flipH="1">
          <a:off x="8886825" y="5886450"/>
          <a:ext cx="1304925" cy="60007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105"/>
  <sheetViews>
    <sheetView showGridLines="0" tabSelected="1" zoomScale="70" zoomScaleNormal="70" workbookViewId="0">
      <selection activeCell="J5" sqref="J5"/>
    </sheetView>
  </sheetViews>
  <sheetFormatPr defaultRowHeight="12.75"/>
  <cols>
    <col min="1" max="1" width="1.140625" style="2" customWidth="1"/>
    <col min="2" max="2" width="16.7109375" style="2" customWidth="1"/>
    <col min="3" max="3" width="8.7109375" style="2" customWidth="1"/>
    <col min="4" max="4" width="24.28515625" style="2" customWidth="1"/>
    <col min="5" max="5" width="10.85546875" style="2" customWidth="1"/>
    <col min="6" max="6" width="10.28515625" style="2" bestFit="1" customWidth="1"/>
    <col min="7" max="8" width="15.28515625" style="2" customWidth="1"/>
    <col min="9" max="9" width="18.5703125" style="2" customWidth="1"/>
    <col min="10" max="10" width="57.42578125" style="2" customWidth="1"/>
    <col min="11" max="11" width="9.140625" style="2"/>
    <col min="12" max="12" width="9.140625" style="2" customWidth="1"/>
    <col min="13" max="13" width="4" style="2" customWidth="1"/>
    <col min="14" max="14" width="4.140625" style="2" customWidth="1"/>
    <col min="15" max="16384" width="9.140625" style="2"/>
  </cols>
  <sheetData>
    <row r="1" spans="1:19" ht="6" customHeight="1">
      <c r="A1" s="1"/>
      <c r="B1" s="1"/>
      <c r="C1" s="1"/>
      <c r="D1" s="1"/>
      <c r="E1" s="1"/>
      <c r="F1" s="1"/>
      <c r="G1" s="1"/>
      <c r="H1" s="1"/>
      <c r="I1" s="1"/>
      <c r="J1" s="1"/>
      <c r="K1" s="1"/>
      <c r="L1" s="1"/>
      <c r="M1" s="1"/>
      <c r="N1" s="1"/>
      <c r="O1" s="1"/>
      <c r="P1" s="1"/>
      <c r="Q1" s="1"/>
      <c r="R1" s="1"/>
      <c r="S1" s="1"/>
    </row>
    <row r="2" spans="1:19" ht="23.25">
      <c r="A2" s="1"/>
      <c r="B2" s="37" t="s">
        <v>88</v>
      </c>
      <c r="C2" s="1"/>
      <c r="D2" s="1"/>
      <c r="E2" s="1"/>
      <c r="F2" s="1"/>
      <c r="G2" s="1"/>
      <c r="H2" s="1"/>
      <c r="I2" s="1"/>
      <c r="J2" s="1"/>
      <c r="K2" s="1"/>
      <c r="L2" s="1"/>
      <c r="M2" s="1"/>
      <c r="N2" s="1"/>
      <c r="O2" s="1"/>
      <c r="P2" s="1"/>
      <c r="Q2" s="1"/>
      <c r="R2" s="1"/>
      <c r="S2" s="1"/>
    </row>
    <row r="3" spans="1:19" ht="6" customHeight="1">
      <c r="A3" s="1"/>
      <c r="B3" s="106"/>
      <c r="C3" s="1"/>
      <c r="D3" s="1"/>
      <c r="E3" s="1"/>
      <c r="F3" s="1"/>
      <c r="G3" s="1"/>
      <c r="H3" s="1"/>
      <c r="I3" s="1"/>
      <c r="J3" s="1"/>
      <c r="K3" s="1"/>
      <c r="L3" s="1"/>
      <c r="M3" s="1"/>
      <c r="N3" s="1"/>
      <c r="O3" s="1"/>
      <c r="P3" s="1"/>
      <c r="Q3" s="1"/>
      <c r="R3" s="1"/>
      <c r="S3" s="1"/>
    </row>
    <row r="4" spans="1:19" ht="15.75">
      <c r="A4" s="1"/>
      <c r="B4" s="3"/>
      <c r="C4" s="228"/>
      <c r="D4" s="209"/>
      <c r="E4" s="209"/>
      <c r="F4" s="209"/>
      <c r="G4" s="209"/>
      <c r="H4" s="209"/>
      <c r="I4" s="209"/>
      <c r="J4" s="1"/>
      <c r="K4" s="1"/>
      <c r="L4" s="1"/>
      <c r="M4" s="1"/>
      <c r="N4" s="1"/>
      <c r="O4" s="1"/>
      <c r="P4" s="1"/>
      <c r="Q4" s="1"/>
      <c r="R4" s="1"/>
      <c r="S4" s="1"/>
    </row>
    <row r="5" spans="1:19" ht="15.75">
      <c r="A5" s="1"/>
      <c r="B5" s="3"/>
      <c r="C5" s="206" t="s">
        <v>115</v>
      </c>
      <c r="D5" s="30"/>
      <c r="E5" s="30"/>
      <c r="F5" s="30"/>
      <c r="G5" s="30"/>
      <c r="H5" s="30"/>
      <c r="I5" s="207"/>
      <c r="J5" s="1"/>
      <c r="K5" s="1"/>
      <c r="L5" s="1"/>
      <c r="M5" s="1"/>
      <c r="N5" s="1"/>
      <c r="O5" s="1"/>
      <c r="P5" s="1"/>
      <c r="Q5" s="1"/>
      <c r="R5" s="1"/>
      <c r="S5" s="1"/>
    </row>
    <row r="6" spans="1:19" ht="33" customHeight="1">
      <c r="A6" s="1"/>
      <c r="B6" s="97"/>
      <c r="C6" s="296" t="s">
        <v>114</v>
      </c>
      <c r="D6" s="297"/>
      <c r="E6" s="297"/>
      <c r="F6" s="297"/>
      <c r="G6" s="297"/>
      <c r="H6" s="297"/>
      <c r="I6" s="298"/>
      <c r="J6" s="1"/>
      <c r="K6" s="1"/>
      <c r="L6" s="1"/>
      <c r="M6" s="1"/>
      <c r="N6" s="1"/>
      <c r="O6" s="1"/>
      <c r="P6" s="1"/>
      <c r="Q6" s="1"/>
      <c r="R6" s="1"/>
      <c r="S6" s="1"/>
    </row>
    <row r="7" spans="1:19" ht="18">
      <c r="A7" s="1"/>
      <c r="B7" s="97"/>
      <c r="C7" s="206" t="s">
        <v>20</v>
      </c>
      <c r="D7" s="30"/>
      <c r="E7" s="30"/>
      <c r="F7" s="30"/>
      <c r="G7" s="30"/>
      <c r="H7" s="30"/>
      <c r="I7" s="207"/>
      <c r="J7" s="1"/>
      <c r="K7" s="1"/>
      <c r="L7" s="1"/>
      <c r="M7" s="1"/>
      <c r="N7" s="1"/>
      <c r="O7" s="1"/>
      <c r="P7" s="1"/>
      <c r="Q7" s="1"/>
      <c r="R7" s="1"/>
      <c r="S7" s="1"/>
    </row>
    <row r="8" spans="1:19" ht="18">
      <c r="A8" s="1"/>
      <c r="B8" s="97"/>
      <c r="C8" s="208" t="s">
        <v>21</v>
      </c>
      <c r="D8" s="209"/>
      <c r="E8" s="209"/>
      <c r="F8" s="209"/>
      <c r="G8" s="209"/>
      <c r="H8" s="209"/>
      <c r="I8" s="210"/>
      <c r="J8" s="1"/>
      <c r="K8" s="1"/>
      <c r="L8" s="1"/>
      <c r="M8" s="1"/>
      <c r="N8" s="1"/>
      <c r="O8" s="1"/>
      <c r="P8" s="1"/>
      <c r="Q8" s="1"/>
      <c r="R8" s="1"/>
      <c r="S8" s="1"/>
    </row>
    <row r="9" spans="1:19" ht="9.75" customHeight="1">
      <c r="A9" s="1"/>
      <c r="B9" s="97"/>
      <c r="C9" s="179"/>
      <c r="D9" s="4"/>
      <c r="E9" s="4"/>
      <c r="F9" s="4"/>
      <c r="G9" s="4"/>
      <c r="H9" s="4"/>
      <c r="I9" s="4"/>
      <c r="J9" s="1"/>
      <c r="K9" s="1"/>
      <c r="L9" s="1"/>
      <c r="M9" s="1"/>
      <c r="N9" s="1"/>
      <c r="O9" s="1"/>
      <c r="P9" s="1"/>
      <c r="Q9" s="1"/>
      <c r="R9" s="1"/>
      <c r="S9" s="1"/>
    </row>
    <row r="10" spans="1:19" ht="33" customHeight="1">
      <c r="A10" s="3"/>
      <c r="B10" s="314" t="s">
        <v>131</v>
      </c>
      <c r="C10" s="315"/>
      <c r="D10" s="315"/>
      <c r="E10" s="315"/>
      <c r="F10" s="315"/>
      <c r="G10" s="315"/>
      <c r="H10" s="315"/>
      <c r="I10" s="315"/>
      <c r="J10" s="315"/>
      <c r="K10" s="315"/>
      <c r="L10" s="315"/>
      <c r="M10" s="316"/>
      <c r="N10" s="3"/>
      <c r="O10" s="3"/>
      <c r="P10" s="3"/>
      <c r="Q10" s="3"/>
      <c r="R10" s="3"/>
      <c r="S10" s="3"/>
    </row>
    <row r="11" spans="1:19" ht="9" customHeight="1">
      <c r="A11" s="3"/>
      <c r="B11" s="1"/>
      <c r="C11" s="3"/>
      <c r="D11" s="3"/>
      <c r="E11" s="3"/>
      <c r="F11" s="3"/>
      <c r="G11" s="3"/>
      <c r="H11" s="3"/>
      <c r="I11" s="3"/>
      <c r="J11" s="3"/>
      <c r="K11" s="3"/>
      <c r="L11" s="3"/>
      <c r="M11" s="3"/>
      <c r="N11" s="3"/>
      <c r="O11" s="3"/>
      <c r="P11" s="3"/>
      <c r="Q11" s="3"/>
      <c r="R11" s="3"/>
      <c r="S11" s="3"/>
    </row>
    <row r="12" spans="1:19" ht="15.75">
      <c r="A12" s="3"/>
      <c r="B12" s="211" t="s">
        <v>73</v>
      </c>
      <c r="C12" s="212"/>
      <c r="D12" s="213"/>
      <c r="E12" s="213"/>
      <c r="F12" s="213"/>
      <c r="G12" s="213"/>
      <c r="H12" s="213"/>
      <c r="I12" s="213"/>
      <c r="J12" s="213"/>
      <c r="K12" s="213"/>
      <c r="L12" s="213"/>
      <c r="M12" s="214"/>
      <c r="N12" s="3"/>
      <c r="O12" s="3"/>
      <c r="P12" s="3"/>
      <c r="Q12" s="3"/>
      <c r="R12" s="3"/>
      <c r="S12" s="3"/>
    </row>
    <row r="13" spans="1:19" ht="15.75">
      <c r="A13" s="3"/>
      <c r="B13" s="215"/>
      <c r="C13" s="216" t="s">
        <v>151</v>
      </c>
      <c r="D13" s="217"/>
      <c r="E13" s="217"/>
      <c r="F13" s="217"/>
      <c r="G13" s="217"/>
      <c r="H13" s="217"/>
      <c r="I13" s="217"/>
      <c r="J13" s="217"/>
      <c r="K13" s="217"/>
      <c r="L13" s="217"/>
      <c r="M13" s="218"/>
      <c r="N13" s="3"/>
      <c r="O13" s="3"/>
      <c r="P13" s="3"/>
      <c r="Q13" s="3"/>
      <c r="R13" s="3"/>
      <c r="S13" s="3"/>
    </row>
    <row r="14" spans="1:19" ht="15.75">
      <c r="A14" s="3"/>
      <c r="B14" s="215"/>
      <c r="C14" s="216" t="s">
        <v>132</v>
      </c>
      <c r="D14" s="217"/>
      <c r="E14" s="217"/>
      <c r="F14" s="217"/>
      <c r="G14" s="217"/>
      <c r="H14" s="217"/>
      <c r="I14" s="217"/>
      <c r="J14" s="217"/>
      <c r="K14" s="217"/>
      <c r="L14" s="217"/>
      <c r="M14" s="218"/>
      <c r="N14" s="3"/>
      <c r="O14" s="3"/>
      <c r="P14" s="3"/>
      <c r="Q14" s="3"/>
      <c r="R14" s="3"/>
      <c r="S14" s="3"/>
    </row>
    <row r="15" spans="1:19" ht="15.75">
      <c r="A15" s="3"/>
      <c r="B15" s="215"/>
      <c r="C15" s="216" t="s">
        <v>134</v>
      </c>
      <c r="D15" s="217"/>
      <c r="E15" s="217"/>
      <c r="F15" s="217"/>
      <c r="G15" s="217"/>
      <c r="H15" s="217"/>
      <c r="I15" s="217"/>
      <c r="J15" s="217"/>
      <c r="K15" s="217"/>
      <c r="L15" s="217"/>
      <c r="M15" s="218"/>
      <c r="N15" s="3"/>
      <c r="O15" s="3"/>
      <c r="P15" s="3"/>
      <c r="Q15" s="3"/>
      <c r="R15" s="3"/>
      <c r="S15" s="3"/>
    </row>
    <row r="16" spans="1:19" ht="15.75">
      <c r="A16" s="3"/>
      <c r="B16" s="219"/>
      <c r="C16" s="209"/>
      <c r="D16" s="220" t="s">
        <v>153</v>
      </c>
      <c r="E16" s="221"/>
      <c r="F16" s="221"/>
      <c r="G16" s="221"/>
      <c r="H16" s="221"/>
      <c r="I16" s="221"/>
      <c r="J16" s="221"/>
      <c r="K16" s="221"/>
      <c r="L16" s="221"/>
      <c r="M16" s="222"/>
      <c r="N16" s="3"/>
      <c r="O16" s="3"/>
      <c r="P16" s="3"/>
      <c r="Q16" s="3"/>
      <c r="R16" s="3"/>
      <c r="S16" s="3"/>
    </row>
    <row r="17" spans="1:19" ht="7.5" customHeight="1">
      <c r="A17" s="3"/>
      <c r="B17" s="3"/>
      <c r="C17" s="4"/>
      <c r="D17" s="4"/>
      <c r="E17" s="3"/>
      <c r="F17" s="3"/>
      <c r="G17" s="3"/>
      <c r="H17" s="3"/>
      <c r="I17" s="3"/>
      <c r="J17" s="3"/>
      <c r="K17" s="3"/>
      <c r="L17" s="3"/>
      <c r="M17" s="3"/>
      <c r="N17" s="3"/>
      <c r="O17" s="3"/>
      <c r="P17" s="3"/>
      <c r="Q17" s="3"/>
      <c r="R17" s="3"/>
      <c r="S17" s="3"/>
    </row>
    <row r="18" spans="1:19" s="99" customFormat="1" ht="17.25" customHeight="1">
      <c r="A18" s="3"/>
      <c r="B18" s="299" t="s">
        <v>92</v>
      </c>
      <c r="C18" s="299"/>
      <c r="D18" s="299"/>
      <c r="E18" s="299"/>
      <c r="F18" s="299"/>
      <c r="G18" s="299"/>
      <c r="H18" s="300"/>
      <c r="I18" s="93" t="s">
        <v>87</v>
      </c>
      <c r="J18" s="3"/>
      <c r="K18" s="3"/>
      <c r="L18" s="3"/>
      <c r="M18" s="3"/>
      <c r="N18" s="3"/>
      <c r="O18" s="3"/>
      <c r="P18" s="3"/>
      <c r="Q18" s="3"/>
      <c r="R18" s="3"/>
      <c r="S18" s="98"/>
    </row>
    <row r="19" spans="1:19" ht="8.25" customHeight="1">
      <c r="A19" s="3"/>
      <c r="B19" s="3"/>
      <c r="C19" s="3"/>
      <c r="D19" s="3"/>
      <c r="E19" s="3"/>
      <c r="F19" s="3"/>
      <c r="G19" s="3"/>
      <c r="H19" s="3"/>
      <c r="I19" s="3"/>
      <c r="J19" s="3"/>
      <c r="K19" s="3"/>
      <c r="L19" s="3"/>
      <c r="M19" s="3"/>
      <c r="N19" s="3"/>
      <c r="O19" s="3"/>
      <c r="P19" s="3"/>
      <c r="Q19" s="3"/>
      <c r="R19" s="3"/>
      <c r="S19" s="3"/>
    </row>
    <row r="20" spans="1:19" ht="18">
      <c r="A20" s="3"/>
      <c r="B20" s="3"/>
      <c r="C20" s="3"/>
      <c r="D20" s="205" t="s">
        <v>91</v>
      </c>
      <c r="E20" s="305"/>
      <c r="F20" s="306"/>
      <c r="G20" s="306"/>
      <c r="H20" s="306"/>
      <c r="I20" s="306"/>
      <c r="J20" s="307"/>
      <c r="K20" s="3"/>
      <c r="L20" s="3"/>
      <c r="M20" s="3"/>
      <c r="N20" s="3"/>
      <c r="O20" s="3"/>
      <c r="P20" s="3"/>
      <c r="Q20" s="3"/>
      <c r="R20" s="3"/>
      <c r="S20" s="3"/>
    </row>
    <row r="21" spans="1:19" ht="8.25" customHeight="1">
      <c r="A21" s="3"/>
      <c r="B21" s="104"/>
      <c r="C21" s="3"/>
      <c r="D21" s="3"/>
      <c r="E21" s="3"/>
      <c r="F21" s="3"/>
      <c r="G21" s="3"/>
      <c r="H21" s="3"/>
      <c r="I21" s="3"/>
      <c r="J21" s="3"/>
      <c r="K21" s="3"/>
      <c r="L21" s="3"/>
      <c r="M21" s="3"/>
      <c r="N21" s="3"/>
      <c r="O21" s="3"/>
      <c r="P21" s="3"/>
      <c r="Q21" s="3"/>
      <c r="R21" s="3"/>
      <c r="S21" s="3"/>
    </row>
    <row r="22" spans="1:19" ht="15.75">
      <c r="A22" s="3"/>
      <c r="B22" s="211" t="s">
        <v>152</v>
      </c>
      <c r="C22" s="213"/>
      <c r="D22" s="213"/>
      <c r="E22" s="213"/>
      <c r="F22" s="213"/>
      <c r="G22" s="213"/>
      <c r="H22" s="213"/>
      <c r="I22" s="213"/>
      <c r="J22" s="213"/>
      <c r="K22" s="213"/>
      <c r="L22" s="213"/>
      <c r="M22" s="214"/>
      <c r="N22" s="3"/>
      <c r="O22" s="3"/>
      <c r="P22" s="3"/>
      <c r="Q22" s="3"/>
      <c r="R22" s="3"/>
      <c r="S22" s="3"/>
    </row>
    <row r="23" spans="1:19" ht="15.75">
      <c r="A23" s="3"/>
      <c r="B23" s="215" t="s">
        <v>14</v>
      </c>
      <c r="C23" s="217"/>
      <c r="D23" s="217"/>
      <c r="E23" s="217"/>
      <c r="F23" s="217"/>
      <c r="G23" s="217"/>
      <c r="H23" s="217"/>
      <c r="I23" s="217"/>
      <c r="J23" s="217"/>
      <c r="K23" s="217"/>
      <c r="L23" s="217"/>
      <c r="M23" s="218"/>
      <c r="N23" s="3"/>
      <c r="O23" s="3"/>
      <c r="P23" s="3"/>
      <c r="Q23" s="3"/>
      <c r="R23" s="3"/>
      <c r="S23" s="3"/>
    </row>
    <row r="24" spans="1:19" ht="15.75">
      <c r="A24" s="3"/>
      <c r="B24" s="215"/>
      <c r="C24" s="217"/>
      <c r="D24" s="217"/>
      <c r="E24" s="217"/>
      <c r="F24" s="217"/>
      <c r="G24" s="217"/>
      <c r="H24" s="217"/>
      <c r="I24" s="217"/>
      <c r="J24" s="217"/>
      <c r="K24" s="217"/>
      <c r="L24" s="217"/>
      <c r="M24" s="218"/>
      <c r="N24" s="3"/>
      <c r="O24" s="3"/>
      <c r="P24" s="3"/>
      <c r="Q24" s="3"/>
      <c r="R24" s="3"/>
      <c r="S24" s="3"/>
    </row>
    <row r="25" spans="1:19" ht="15.75">
      <c r="A25" s="3"/>
      <c r="B25" s="215" t="s">
        <v>31</v>
      </c>
      <c r="C25" s="217"/>
      <c r="D25" s="217"/>
      <c r="E25" s="217"/>
      <c r="F25" s="217"/>
      <c r="G25" s="217"/>
      <c r="H25" s="217"/>
      <c r="I25" s="217"/>
      <c r="J25" s="217"/>
      <c r="K25" s="217"/>
      <c r="L25" s="217"/>
      <c r="M25" s="218"/>
      <c r="N25" s="3"/>
      <c r="O25" s="3"/>
      <c r="P25" s="3"/>
      <c r="Q25" s="3"/>
      <c r="R25" s="3"/>
      <c r="S25" s="3"/>
    </row>
    <row r="26" spans="1:19" ht="15.75">
      <c r="A26" s="3"/>
      <c r="B26" s="215"/>
      <c r="C26" s="217"/>
      <c r="D26" s="217"/>
      <c r="E26" s="217"/>
      <c r="F26" s="217"/>
      <c r="G26" s="217"/>
      <c r="H26" s="217"/>
      <c r="I26" s="217"/>
      <c r="J26" s="217"/>
      <c r="K26" s="217"/>
      <c r="L26" s="217"/>
      <c r="M26" s="218"/>
      <c r="N26" s="3"/>
      <c r="O26" s="3"/>
      <c r="P26" s="3"/>
      <c r="Q26" s="3"/>
      <c r="R26" s="3"/>
      <c r="S26" s="3"/>
    </row>
    <row r="27" spans="1:19" ht="15.75">
      <c r="A27" s="3"/>
      <c r="B27" s="219"/>
      <c r="C27" s="221"/>
      <c r="D27" s="221"/>
      <c r="E27" s="221"/>
      <c r="F27" s="221"/>
      <c r="G27" s="221"/>
      <c r="H27" s="221"/>
      <c r="I27" s="221"/>
      <c r="J27" s="221"/>
      <c r="K27" s="221"/>
      <c r="L27" s="221"/>
      <c r="M27" s="222"/>
      <c r="N27" s="3"/>
      <c r="O27" s="3"/>
      <c r="P27" s="3"/>
      <c r="Q27" s="3"/>
      <c r="R27" s="3"/>
      <c r="S27" s="3"/>
    </row>
    <row r="28" spans="1:19" customFormat="1" ht="6" customHeight="1">
      <c r="A28" s="3"/>
      <c r="B28" s="3"/>
      <c r="C28" s="3"/>
      <c r="D28" s="3"/>
      <c r="E28" s="3"/>
      <c r="F28" s="3"/>
      <c r="G28" s="3"/>
      <c r="H28" s="3"/>
      <c r="I28" s="3"/>
      <c r="J28" s="3"/>
      <c r="K28" s="3"/>
      <c r="L28" s="3"/>
      <c r="M28" s="3"/>
      <c r="N28" s="3"/>
      <c r="O28" s="3"/>
      <c r="P28" s="3"/>
      <c r="Q28" s="3"/>
      <c r="R28" s="3"/>
      <c r="S28" s="3"/>
    </row>
    <row r="29" spans="1:19" ht="29.25" customHeight="1">
      <c r="A29" s="3"/>
      <c r="B29" s="211" t="s">
        <v>32</v>
      </c>
      <c r="C29" s="213"/>
      <c r="D29" s="213"/>
      <c r="E29" s="213"/>
      <c r="F29" s="213"/>
      <c r="G29" s="213"/>
      <c r="H29" s="213"/>
      <c r="I29" s="213"/>
      <c r="J29" s="213"/>
      <c r="K29" s="232"/>
      <c r="L29" s="213"/>
      <c r="M29" s="214"/>
      <c r="N29" s="3"/>
      <c r="O29" s="3"/>
      <c r="P29" s="3"/>
      <c r="Q29" s="3"/>
      <c r="R29" s="3"/>
      <c r="S29" s="3"/>
    </row>
    <row r="30" spans="1:19" ht="15.75">
      <c r="A30" s="3"/>
      <c r="B30" s="215" t="s">
        <v>146</v>
      </c>
      <c r="C30" s="102"/>
      <c r="D30" s="217"/>
      <c r="E30" s="217"/>
      <c r="F30" s="217"/>
      <c r="G30" s="217"/>
      <c r="H30" s="217"/>
      <c r="I30" s="217"/>
      <c r="J30" s="217"/>
      <c r="K30" s="217"/>
      <c r="L30" s="217"/>
      <c r="M30" s="218"/>
      <c r="N30" s="3"/>
      <c r="O30" s="3"/>
      <c r="P30" s="3"/>
      <c r="Q30" s="3"/>
      <c r="R30" s="3"/>
      <c r="S30" s="3"/>
    </row>
    <row r="31" spans="1:19" ht="16.5" thickBot="1">
      <c r="A31" s="3"/>
      <c r="B31" s="215"/>
      <c r="C31" s="217"/>
      <c r="D31" s="217"/>
      <c r="E31" s="217"/>
      <c r="F31" s="217"/>
      <c r="G31" s="217"/>
      <c r="H31" s="217"/>
      <c r="I31" s="217"/>
      <c r="J31" s="217"/>
      <c r="K31" s="217"/>
      <c r="L31" s="217"/>
      <c r="M31" s="218"/>
      <c r="N31" s="3"/>
      <c r="O31" s="3"/>
      <c r="P31" s="3"/>
      <c r="Q31" s="3"/>
      <c r="R31" s="3"/>
      <c r="S31" s="3"/>
    </row>
    <row r="32" spans="1:19" s="101" customFormat="1" ht="15.75">
      <c r="A32" s="100"/>
      <c r="B32" s="215"/>
      <c r="C32" s="323" t="s">
        <v>127</v>
      </c>
      <c r="D32" s="324"/>
      <c r="E32" s="324"/>
      <c r="F32" s="324"/>
      <c r="G32" s="259" t="s">
        <v>10</v>
      </c>
      <c r="H32" s="259" t="s">
        <v>11</v>
      </c>
      <c r="I32" s="260" t="s">
        <v>12</v>
      </c>
      <c r="J32" s="223"/>
      <c r="K32" s="224"/>
      <c r="L32" s="224"/>
      <c r="M32" s="225"/>
      <c r="N32" s="100"/>
      <c r="O32" s="100"/>
      <c r="P32" s="100"/>
      <c r="Q32" s="100"/>
      <c r="R32" s="100"/>
      <c r="S32" s="100"/>
    </row>
    <row r="33" spans="1:19" ht="15.75">
      <c r="A33" s="3"/>
      <c r="B33" s="215"/>
      <c r="C33" s="317" t="s">
        <v>86</v>
      </c>
      <c r="D33" s="318"/>
      <c r="E33" s="318"/>
      <c r="F33" s="319"/>
      <c r="G33" s="188">
        <v>0</v>
      </c>
      <c r="H33" s="188">
        <v>0</v>
      </c>
      <c r="I33" s="189">
        <v>0</v>
      </c>
      <c r="J33" s="30"/>
      <c r="K33" s="217"/>
      <c r="L33" s="217"/>
      <c r="M33" s="218"/>
      <c r="N33" s="3"/>
      <c r="O33" s="3"/>
      <c r="P33" s="3"/>
      <c r="Q33" s="3"/>
      <c r="R33" s="3"/>
      <c r="S33" s="3"/>
    </row>
    <row r="34" spans="1:19" ht="22.5" customHeight="1">
      <c r="A34" s="3"/>
      <c r="B34" s="215"/>
      <c r="C34" s="320" t="s">
        <v>130</v>
      </c>
      <c r="D34" s="321"/>
      <c r="E34" s="321"/>
      <c r="F34" s="322"/>
      <c r="G34" s="190">
        <v>0</v>
      </c>
      <c r="H34" s="190">
        <v>0</v>
      </c>
      <c r="I34" s="191">
        <v>0</v>
      </c>
      <c r="J34" s="216" t="s">
        <v>19</v>
      </c>
      <c r="K34" s="217"/>
      <c r="L34" s="217"/>
      <c r="M34" s="218"/>
      <c r="N34" s="3"/>
      <c r="O34" s="3"/>
      <c r="P34" s="3"/>
      <c r="Q34" s="3"/>
      <c r="R34" s="3"/>
      <c r="S34" s="3"/>
    </row>
    <row r="35" spans="1:19" ht="16.5" thickBot="1">
      <c r="A35" s="3"/>
      <c r="B35" s="215"/>
      <c r="C35" s="325" t="s">
        <v>128</v>
      </c>
      <c r="D35" s="326"/>
      <c r="E35" s="326"/>
      <c r="F35" s="326"/>
      <c r="G35" s="192">
        <f>IF(G34=0,0,(G33*10000*0.8)/G34)</f>
        <v>0</v>
      </c>
      <c r="H35" s="192">
        <f>IF(H34=0,0,(H33*10000*0.8)/H34)</f>
        <v>0</v>
      </c>
      <c r="I35" s="193">
        <f>IF(I34=0,0,(I33*10000*0.8)/I34)</f>
        <v>0</v>
      </c>
      <c r="J35" s="30"/>
      <c r="K35" s="217"/>
      <c r="L35" s="217"/>
      <c r="M35" s="218"/>
      <c r="N35" s="3"/>
      <c r="O35" s="3"/>
      <c r="P35" s="3"/>
      <c r="Q35" s="3"/>
      <c r="R35" s="3"/>
      <c r="S35" s="3"/>
    </row>
    <row r="36" spans="1:19" ht="15.75">
      <c r="A36" s="3"/>
      <c r="B36" s="215"/>
      <c r="C36" s="223"/>
      <c r="E36" s="289"/>
      <c r="F36" s="289"/>
      <c r="G36" s="289"/>
      <c r="H36" s="292" t="s">
        <v>124</v>
      </c>
      <c r="I36" s="293">
        <f>G35+H35+I35</f>
        <v>0</v>
      </c>
      <c r="J36" s="216" t="s">
        <v>129</v>
      </c>
      <c r="K36" s="217"/>
      <c r="L36" s="217"/>
      <c r="M36" s="218"/>
      <c r="N36" s="3"/>
      <c r="O36" s="3"/>
      <c r="P36" s="3"/>
      <c r="Q36" s="3"/>
      <c r="R36" s="3"/>
      <c r="S36" s="3"/>
    </row>
    <row r="37" spans="1:19" ht="18.75">
      <c r="A37" s="3"/>
      <c r="B37" s="215"/>
      <c r="C37" s="223"/>
      <c r="E37" s="290"/>
      <c r="F37" s="290"/>
      <c r="G37" s="290"/>
      <c r="H37" s="264" t="s">
        <v>122</v>
      </c>
      <c r="I37" s="291">
        <f>I36*143</f>
        <v>0</v>
      </c>
      <c r="J37" s="226" t="s">
        <v>90</v>
      </c>
      <c r="K37" s="217"/>
      <c r="L37" s="217"/>
      <c r="M37" s="218"/>
      <c r="N37" s="3"/>
      <c r="O37" s="3"/>
      <c r="P37" s="3"/>
      <c r="Q37" s="3"/>
      <c r="R37" s="3"/>
      <c r="S37" s="3"/>
    </row>
    <row r="38" spans="1:19" ht="19.5" customHeight="1">
      <c r="A38" s="3"/>
      <c r="B38" s="215"/>
      <c r="C38" s="223"/>
      <c r="D38" s="216"/>
      <c r="E38" s="216"/>
      <c r="F38" s="229" t="s">
        <v>123</v>
      </c>
      <c r="G38" s="216"/>
      <c r="H38" s="216"/>
      <c r="I38" s="217"/>
      <c r="J38" s="217"/>
      <c r="K38" s="217"/>
      <c r="L38" s="217"/>
      <c r="M38" s="218"/>
      <c r="N38" s="3"/>
      <c r="O38" s="3"/>
      <c r="P38" s="3"/>
      <c r="Q38" s="3"/>
      <c r="R38" s="3"/>
      <c r="S38" s="3"/>
    </row>
    <row r="39" spans="1:19" ht="19.5" customHeight="1">
      <c r="A39" s="3"/>
      <c r="B39" s="219"/>
      <c r="C39" s="227"/>
      <c r="D39" s="209"/>
      <c r="E39" s="209"/>
      <c r="F39" s="228" t="s">
        <v>22</v>
      </c>
      <c r="G39" s="230"/>
      <c r="H39" s="209"/>
      <c r="I39" s="221"/>
      <c r="J39" s="221"/>
      <c r="K39" s="231"/>
      <c r="L39" s="221"/>
      <c r="M39" s="222"/>
      <c r="N39" s="3"/>
      <c r="O39" s="3"/>
      <c r="P39" s="3"/>
      <c r="Q39" s="3"/>
      <c r="R39" s="3"/>
      <c r="S39" s="3"/>
    </row>
    <row r="40" spans="1:19" ht="3.75" customHeight="1">
      <c r="A40" s="3"/>
      <c r="B40" s="217"/>
      <c r="C40" s="223"/>
      <c r="D40" s="30"/>
      <c r="E40" s="30"/>
      <c r="F40" s="216"/>
      <c r="G40" s="102"/>
      <c r="H40" s="30"/>
      <c r="I40" s="217"/>
      <c r="J40" s="217"/>
      <c r="K40" s="233"/>
      <c r="L40" s="217"/>
      <c r="M40" s="217"/>
      <c r="N40" s="3"/>
      <c r="O40" s="3"/>
      <c r="P40" s="3"/>
      <c r="Q40" s="3"/>
      <c r="R40" s="3"/>
      <c r="S40" s="3"/>
    </row>
    <row r="41" spans="1:19" ht="15.75">
      <c r="A41" s="3"/>
      <c r="B41" s="211" t="s">
        <v>147</v>
      </c>
      <c r="C41" s="213"/>
      <c r="D41" s="213"/>
      <c r="E41" s="213"/>
      <c r="F41" s="213"/>
      <c r="G41" s="213"/>
      <c r="H41" s="213"/>
      <c r="I41" s="213"/>
      <c r="J41" s="213"/>
      <c r="K41" s="213"/>
      <c r="L41" s="213"/>
      <c r="M41" s="214"/>
      <c r="N41" s="3"/>
      <c r="O41" s="3"/>
      <c r="P41" s="3"/>
      <c r="Q41" s="3"/>
      <c r="R41" s="3"/>
      <c r="S41" s="3"/>
    </row>
    <row r="42" spans="1:19" ht="19.5" thickBot="1">
      <c r="A42" s="3"/>
      <c r="B42" s="215"/>
      <c r="C42" s="217"/>
      <c r="D42" s="217" t="s">
        <v>133</v>
      </c>
      <c r="E42" s="217"/>
      <c r="F42" s="102"/>
      <c r="H42" s="242" t="s">
        <v>125</v>
      </c>
      <c r="I42" s="262">
        <v>0</v>
      </c>
      <c r="J42" s="216" t="s">
        <v>126</v>
      </c>
      <c r="K42" s="217"/>
      <c r="L42" s="217"/>
      <c r="M42" s="218"/>
      <c r="N42" s="3"/>
      <c r="O42" s="3"/>
      <c r="P42" s="3"/>
      <c r="Q42" s="3"/>
      <c r="R42" s="3"/>
      <c r="S42" s="3"/>
    </row>
    <row r="43" spans="1:19" ht="63" customHeight="1" thickBot="1">
      <c r="A43" s="3"/>
      <c r="B43" s="234"/>
      <c r="C43" s="217"/>
      <c r="D43" s="310" t="s">
        <v>89</v>
      </c>
      <c r="E43" s="311"/>
      <c r="F43" s="308" t="s">
        <v>23</v>
      </c>
      <c r="G43" s="309"/>
      <c r="H43" s="194" t="s">
        <v>24</v>
      </c>
      <c r="I43" s="261" t="s">
        <v>122</v>
      </c>
      <c r="J43" s="238"/>
      <c r="K43" s="236"/>
      <c r="L43" s="236"/>
      <c r="M43" s="237"/>
      <c r="N43" s="3"/>
      <c r="O43" s="3"/>
      <c r="P43" s="3"/>
      <c r="Q43" s="3"/>
      <c r="R43" s="3"/>
      <c r="S43" s="3"/>
    </row>
    <row r="44" spans="1:19" ht="16.5" thickBot="1">
      <c r="A44" s="3"/>
      <c r="B44" s="235"/>
      <c r="C44" s="217"/>
      <c r="D44" s="301" t="s">
        <v>30</v>
      </c>
      <c r="E44" s="302"/>
      <c r="F44" s="294">
        <v>0.55000000000000004</v>
      </c>
      <c r="G44" s="295"/>
      <c r="H44" s="195">
        <v>1</v>
      </c>
      <c r="I44" s="196">
        <f>$I$42*F44*H44</f>
        <v>0</v>
      </c>
      <c r="J44" s="236"/>
      <c r="K44" s="236"/>
      <c r="L44" s="236"/>
      <c r="M44" s="237"/>
      <c r="N44" s="3"/>
      <c r="O44" s="3"/>
      <c r="P44" s="3"/>
      <c r="Q44" s="3"/>
      <c r="R44" s="3"/>
      <c r="S44" s="3"/>
    </row>
    <row r="45" spans="1:19" ht="18" customHeight="1" thickBot="1">
      <c r="A45" s="3"/>
      <c r="B45" s="235"/>
      <c r="C45" s="217"/>
      <c r="D45" s="303" t="s">
        <v>25</v>
      </c>
      <c r="E45" s="304"/>
      <c r="F45" s="312">
        <v>0.8</v>
      </c>
      <c r="G45" s="313"/>
      <c r="H45" s="197">
        <v>2</v>
      </c>
      <c r="I45" s="198">
        <f>$I$42*F45*H45</f>
        <v>0</v>
      </c>
      <c r="J45" s="236"/>
      <c r="K45" s="236"/>
      <c r="L45" s="236"/>
      <c r="M45" s="237"/>
      <c r="N45" s="3"/>
      <c r="O45" s="3"/>
      <c r="P45" s="3"/>
      <c r="Q45" s="3"/>
      <c r="R45" s="3"/>
      <c r="S45" s="3"/>
    </row>
    <row r="46" spans="1:19" ht="24.95" customHeight="1" thickBot="1">
      <c r="A46" s="3"/>
      <c r="B46" s="235"/>
      <c r="C46" s="217"/>
      <c r="D46" s="203"/>
      <c r="E46" s="204"/>
      <c r="F46" s="199"/>
      <c r="G46" s="200"/>
      <c r="H46" s="201"/>
      <c r="I46" s="202"/>
      <c r="J46" s="236"/>
      <c r="K46" s="236"/>
      <c r="L46" s="236"/>
      <c r="M46" s="237"/>
      <c r="N46" s="3"/>
      <c r="O46" s="3"/>
      <c r="P46" s="3"/>
      <c r="Q46" s="3"/>
      <c r="R46" s="3"/>
      <c r="S46" s="3"/>
    </row>
    <row r="47" spans="1:19" ht="16.5" thickBot="1">
      <c r="A47" s="3"/>
      <c r="B47" s="215"/>
      <c r="C47" s="217"/>
      <c r="D47" s="301" t="s">
        <v>29</v>
      </c>
      <c r="E47" s="302"/>
      <c r="F47" s="294">
        <v>0.75</v>
      </c>
      <c r="G47" s="295"/>
      <c r="H47" s="195">
        <v>1</v>
      </c>
      <c r="I47" s="196">
        <f>$I$42*F47*H47</f>
        <v>0</v>
      </c>
      <c r="J47" s="236"/>
      <c r="K47" s="236"/>
      <c r="L47" s="236"/>
      <c r="M47" s="237"/>
      <c r="N47" s="3"/>
      <c r="O47" s="3"/>
      <c r="P47" s="3"/>
      <c r="Q47" s="3"/>
      <c r="R47" s="3"/>
      <c r="S47" s="3"/>
    </row>
    <row r="48" spans="1:19" ht="16.5" thickBot="1">
      <c r="A48" s="3"/>
      <c r="B48" s="215"/>
      <c r="C48" s="217"/>
      <c r="D48" s="327" t="s">
        <v>26</v>
      </c>
      <c r="E48" s="328"/>
      <c r="F48" s="312">
        <v>0.8</v>
      </c>
      <c r="G48" s="313"/>
      <c r="H48" s="197">
        <v>2</v>
      </c>
      <c r="I48" s="196">
        <f>$I$42*F48*H48</f>
        <v>0</v>
      </c>
      <c r="J48" s="236"/>
      <c r="K48" s="236"/>
      <c r="L48" s="236"/>
      <c r="M48" s="237"/>
      <c r="N48" s="3"/>
      <c r="O48" s="3"/>
      <c r="P48" s="3"/>
      <c r="Q48" s="3"/>
      <c r="R48" s="3"/>
      <c r="S48" s="3"/>
    </row>
    <row r="49" spans="1:19" ht="24.95" customHeight="1" thickBot="1">
      <c r="A49" s="3"/>
      <c r="B49" s="215"/>
      <c r="C49" s="217"/>
      <c r="D49" s="203"/>
      <c r="E49" s="204"/>
      <c r="F49" s="199"/>
      <c r="G49" s="200"/>
      <c r="H49" s="201"/>
      <c r="I49" s="202"/>
      <c r="J49" s="236"/>
      <c r="K49" s="236"/>
      <c r="L49" s="236"/>
      <c r="M49" s="237"/>
      <c r="N49" s="3"/>
      <c r="O49" s="3"/>
      <c r="P49" s="3"/>
      <c r="Q49" s="3"/>
      <c r="R49" s="3"/>
      <c r="S49" s="3"/>
    </row>
    <row r="50" spans="1:19" ht="16.5" thickBot="1">
      <c r="A50" s="3"/>
      <c r="B50" s="215"/>
      <c r="C50" s="217"/>
      <c r="D50" s="329" t="s">
        <v>28</v>
      </c>
      <c r="E50" s="330"/>
      <c r="F50" s="294">
        <v>0.55000000000000004</v>
      </c>
      <c r="G50" s="295"/>
      <c r="H50" s="195">
        <v>1</v>
      </c>
      <c r="I50" s="196">
        <f>$I$42*F50*H50</f>
        <v>0</v>
      </c>
      <c r="J50" s="236"/>
      <c r="K50" s="236"/>
      <c r="L50" s="236"/>
      <c r="M50" s="237"/>
      <c r="N50" s="3"/>
      <c r="O50" s="3"/>
      <c r="P50" s="3"/>
      <c r="Q50" s="3"/>
      <c r="R50" s="3"/>
      <c r="S50" s="3"/>
    </row>
    <row r="51" spans="1:19" ht="16.5" thickBot="1">
      <c r="A51" s="3"/>
      <c r="B51" s="215"/>
      <c r="C51" s="217"/>
      <c r="D51" s="327" t="s">
        <v>27</v>
      </c>
      <c r="E51" s="328"/>
      <c r="F51" s="312">
        <v>0.55000000000000004</v>
      </c>
      <c r="G51" s="313"/>
      <c r="H51" s="197">
        <v>1</v>
      </c>
      <c r="I51" s="196">
        <f>$I$42*F51*H51</f>
        <v>0</v>
      </c>
      <c r="J51" s="236"/>
      <c r="K51" s="236"/>
      <c r="L51" s="236"/>
      <c r="M51" s="237"/>
      <c r="N51" s="3"/>
      <c r="O51" s="3"/>
      <c r="P51" s="3"/>
      <c r="Q51" s="3"/>
      <c r="R51" s="3"/>
      <c r="S51" s="3"/>
    </row>
    <row r="52" spans="1:19" ht="15.75">
      <c r="A52" s="3"/>
      <c r="B52" s="215"/>
      <c r="C52" s="217"/>
      <c r="D52" s="217"/>
      <c r="E52" s="102"/>
      <c r="F52" s="217"/>
      <c r="G52" s="217"/>
      <c r="H52" s="102"/>
      <c r="I52" s="102"/>
      <c r="J52" s="239"/>
      <c r="K52" s="236"/>
      <c r="L52" s="236"/>
      <c r="M52" s="237"/>
      <c r="N52" s="3"/>
      <c r="O52" s="3"/>
      <c r="P52" s="3"/>
      <c r="Q52" s="3"/>
      <c r="R52" s="3"/>
      <c r="S52" s="3"/>
    </row>
    <row r="53" spans="1:19" ht="6" customHeight="1">
      <c r="A53" s="3"/>
      <c r="B53" s="219"/>
      <c r="C53" s="221"/>
      <c r="D53" s="221"/>
      <c r="E53" s="221"/>
      <c r="F53" s="221"/>
      <c r="G53" s="221"/>
      <c r="H53" s="221"/>
      <c r="I53" s="221"/>
      <c r="J53" s="240"/>
      <c r="K53" s="240"/>
      <c r="L53" s="240"/>
      <c r="M53" s="241"/>
      <c r="N53" s="3"/>
      <c r="O53" s="3"/>
      <c r="P53" s="3"/>
      <c r="Q53" s="3"/>
      <c r="R53" s="3"/>
      <c r="S53" s="3"/>
    </row>
    <row r="54" spans="1:19" ht="7.5" customHeight="1">
      <c r="A54" s="3"/>
      <c r="B54" s="3"/>
      <c r="C54" s="3"/>
      <c r="D54" s="3"/>
      <c r="E54" s="3"/>
      <c r="F54" s="3"/>
      <c r="G54" s="3"/>
      <c r="H54" s="3"/>
      <c r="I54" s="3"/>
      <c r="J54" s="3"/>
      <c r="K54" s="3"/>
      <c r="L54" s="3"/>
      <c r="M54" s="3"/>
      <c r="N54" s="3"/>
      <c r="O54" s="3"/>
      <c r="P54" s="3"/>
      <c r="Q54" s="3"/>
      <c r="R54" s="3"/>
      <c r="S54" s="3"/>
    </row>
    <row r="55" spans="1:19" ht="15.75">
      <c r="A55" s="3"/>
      <c r="B55" s="3"/>
      <c r="C55" s="3"/>
      <c r="D55" s="3"/>
      <c r="E55" s="3"/>
      <c r="F55" s="3"/>
      <c r="G55" s="3"/>
      <c r="H55" s="3"/>
      <c r="I55" s="3"/>
      <c r="J55" s="3"/>
      <c r="K55" s="3"/>
      <c r="L55" s="3"/>
      <c r="M55" s="3"/>
      <c r="N55" s="3"/>
      <c r="O55" s="3"/>
      <c r="P55" s="3"/>
      <c r="Q55" s="3"/>
      <c r="R55" s="3"/>
      <c r="S55" s="3"/>
    </row>
    <row r="56" spans="1:19" ht="15.75">
      <c r="A56" s="3"/>
      <c r="B56" s="3"/>
      <c r="C56" s="3"/>
      <c r="D56" s="3"/>
      <c r="E56" s="3"/>
      <c r="F56" s="3"/>
      <c r="G56" s="3"/>
      <c r="H56" s="3"/>
      <c r="I56" s="3"/>
      <c r="J56" s="3"/>
      <c r="K56" s="3"/>
      <c r="L56" s="3"/>
      <c r="M56" s="3"/>
      <c r="N56" s="3"/>
      <c r="O56" s="3"/>
      <c r="P56" s="3"/>
      <c r="Q56" s="3"/>
      <c r="R56" s="3"/>
      <c r="S56" s="3"/>
    </row>
    <row r="57" spans="1:19" ht="15.75">
      <c r="A57" s="3"/>
      <c r="B57" s="3"/>
      <c r="C57" s="3"/>
      <c r="D57" s="3"/>
      <c r="E57" s="3"/>
      <c r="F57" s="3"/>
      <c r="G57" s="3"/>
      <c r="H57" s="3"/>
      <c r="I57" s="3"/>
      <c r="J57" s="3"/>
      <c r="K57" s="3"/>
      <c r="L57" s="3"/>
      <c r="M57" s="3"/>
      <c r="N57" s="3"/>
      <c r="O57" s="3"/>
      <c r="P57" s="3"/>
      <c r="Q57" s="3"/>
      <c r="R57" s="3"/>
      <c r="S57" s="3"/>
    </row>
    <row r="58" spans="1:19" ht="15.75">
      <c r="A58" s="3"/>
      <c r="B58" s="3"/>
      <c r="C58" s="3"/>
      <c r="D58" s="3"/>
      <c r="E58" s="3"/>
      <c r="F58" s="3"/>
      <c r="G58" s="3"/>
      <c r="H58" s="3"/>
      <c r="I58" s="3"/>
      <c r="J58" s="3"/>
      <c r="K58" s="3"/>
      <c r="L58" s="3"/>
      <c r="M58" s="3"/>
      <c r="N58" s="3"/>
      <c r="O58" s="3"/>
      <c r="P58" s="3"/>
      <c r="Q58" s="3"/>
      <c r="R58" s="3"/>
      <c r="S58" s="3"/>
    </row>
    <row r="59" spans="1:19" ht="15.75">
      <c r="A59" s="3"/>
      <c r="B59" s="3"/>
      <c r="C59" s="3"/>
      <c r="D59" s="3"/>
      <c r="E59" s="3"/>
      <c r="F59" s="3"/>
      <c r="G59" s="3"/>
      <c r="H59" s="3"/>
      <c r="I59" s="3"/>
      <c r="J59" s="3"/>
      <c r="K59" s="3"/>
      <c r="L59" s="3"/>
      <c r="M59" s="3"/>
      <c r="N59" s="3"/>
      <c r="O59" s="3"/>
      <c r="P59" s="3"/>
      <c r="Q59" s="3"/>
      <c r="R59" s="3"/>
      <c r="S59" s="3"/>
    </row>
    <row r="60" spans="1:19" ht="15.75">
      <c r="A60" s="3"/>
      <c r="B60" s="3"/>
      <c r="C60" s="3"/>
      <c r="D60" s="3"/>
      <c r="E60" s="3"/>
      <c r="F60" s="3"/>
      <c r="G60" s="3"/>
      <c r="H60" s="3"/>
      <c r="I60" s="3"/>
      <c r="J60" s="3"/>
      <c r="K60" s="3"/>
      <c r="L60" s="3"/>
      <c r="M60" s="3"/>
      <c r="N60" s="3"/>
      <c r="O60" s="3"/>
      <c r="P60" s="3"/>
      <c r="Q60" s="3"/>
      <c r="R60" s="3"/>
      <c r="S60" s="3"/>
    </row>
    <row r="61" spans="1:19" ht="15.75">
      <c r="A61" s="3"/>
      <c r="B61" s="3"/>
      <c r="C61" s="3"/>
      <c r="D61" s="3"/>
      <c r="E61" s="3"/>
      <c r="F61" s="3"/>
      <c r="G61" s="3"/>
      <c r="H61" s="3"/>
      <c r="I61" s="3"/>
      <c r="J61" s="3"/>
      <c r="K61" s="3"/>
      <c r="L61" s="3"/>
      <c r="M61" s="3"/>
      <c r="N61" s="3"/>
      <c r="O61" s="3"/>
      <c r="P61" s="3"/>
      <c r="Q61" s="3"/>
      <c r="R61" s="3"/>
      <c r="S61" s="3"/>
    </row>
    <row r="62" spans="1:19" ht="15.75">
      <c r="A62" s="3"/>
      <c r="B62" s="3"/>
      <c r="C62" s="3"/>
      <c r="D62" s="3"/>
      <c r="E62" s="3"/>
      <c r="F62" s="3"/>
      <c r="G62" s="3"/>
      <c r="H62" s="3"/>
      <c r="I62" s="3"/>
      <c r="J62" s="3"/>
      <c r="K62" s="3"/>
      <c r="L62" s="3"/>
      <c r="M62" s="3"/>
      <c r="N62" s="3"/>
      <c r="O62" s="3"/>
      <c r="P62" s="3"/>
      <c r="Q62" s="3"/>
      <c r="R62" s="3"/>
      <c r="S62" s="3"/>
    </row>
    <row r="63" spans="1:19" ht="15.75">
      <c r="A63" s="3"/>
      <c r="B63" s="3"/>
      <c r="C63" s="3"/>
      <c r="D63" s="3"/>
      <c r="E63" s="3"/>
      <c r="F63" s="3"/>
      <c r="G63" s="3"/>
      <c r="H63" s="3"/>
      <c r="I63" s="3"/>
      <c r="J63" s="3"/>
      <c r="K63" s="3"/>
      <c r="L63" s="3"/>
      <c r="M63" s="3"/>
      <c r="N63" s="3"/>
      <c r="O63" s="3"/>
      <c r="P63" s="3"/>
      <c r="Q63" s="3"/>
      <c r="R63" s="3"/>
      <c r="S63" s="3"/>
    </row>
    <row r="64" spans="1:19" ht="15.75">
      <c r="A64" s="3"/>
      <c r="B64" s="3"/>
      <c r="C64" s="3"/>
      <c r="D64" s="3"/>
      <c r="E64" s="3"/>
      <c r="F64" s="3"/>
      <c r="G64" s="3"/>
      <c r="H64" s="3"/>
      <c r="I64" s="3"/>
      <c r="J64" s="3"/>
      <c r="K64" s="3"/>
      <c r="L64" s="3"/>
      <c r="M64" s="3"/>
      <c r="N64" s="3"/>
      <c r="O64" s="3"/>
      <c r="P64" s="3"/>
      <c r="Q64" s="3"/>
      <c r="R64" s="3"/>
      <c r="S64" s="3"/>
    </row>
    <row r="65" spans="1:19" ht="15.75">
      <c r="A65" s="3"/>
      <c r="B65" s="3"/>
      <c r="C65" s="3"/>
      <c r="D65" s="3"/>
      <c r="E65" s="3"/>
      <c r="F65" s="3"/>
      <c r="G65" s="3"/>
      <c r="H65" s="3"/>
      <c r="I65" s="3"/>
      <c r="J65" s="3"/>
      <c r="K65" s="3"/>
      <c r="L65" s="3"/>
      <c r="M65" s="3"/>
      <c r="N65" s="3"/>
      <c r="O65" s="3"/>
      <c r="P65" s="3"/>
      <c r="Q65" s="3"/>
      <c r="R65" s="3"/>
      <c r="S65" s="3"/>
    </row>
    <row r="66" spans="1:19" ht="15.75">
      <c r="A66" s="3"/>
      <c r="B66" s="3"/>
      <c r="C66" s="3"/>
      <c r="D66" s="3"/>
      <c r="E66" s="3"/>
      <c r="F66" s="3"/>
      <c r="G66" s="3"/>
      <c r="H66" s="3"/>
      <c r="I66" s="3"/>
      <c r="J66" s="3"/>
      <c r="K66" s="3"/>
      <c r="L66" s="3"/>
      <c r="M66" s="3"/>
      <c r="N66" s="3"/>
      <c r="O66" s="3"/>
      <c r="P66" s="3"/>
      <c r="Q66" s="3"/>
      <c r="R66" s="3"/>
      <c r="S66" s="3"/>
    </row>
    <row r="67" spans="1:19" ht="15.75">
      <c r="A67" s="3"/>
      <c r="B67" s="3"/>
      <c r="C67" s="3"/>
      <c r="D67" s="3"/>
      <c r="E67" s="3"/>
      <c r="F67" s="3"/>
      <c r="G67" s="3"/>
      <c r="H67" s="3"/>
      <c r="I67" s="3"/>
      <c r="J67" s="3"/>
      <c r="K67" s="3"/>
      <c r="L67" s="3"/>
      <c r="M67" s="3"/>
      <c r="N67" s="3"/>
      <c r="O67" s="3"/>
      <c r="P67" s="3"/>
      <c r="Q67" s="3"/>
      <c r="R67" s="3"/>
      <c r="S67" s="3"/>
    </row>
    <row r="68" spans="1:19" ht="15.75">
      <c r="A68" s="3"/>
      <c r="B68" s="3"/>
      <c r="C68" s="3"/>
      <c r="D68" s="3"/>
      <c r="E68" s="3"/>
      <c r="F68" s="3"/>
      <c r="G68" s="3"/>
      <c r="H68" s="3"/>
      <c r="I68" s="3"/>
      <c r="J68" s="3"/>
      <c r="K68" s="3"/>
      <c r="L68" s="3"/>
      <c r="M68" s="3"/>
      <c r="N68" s="3"/>
      <c r="O68" s="3"/>
      <c r="P68" s="3"/>
      <c r="Q68" s="3"/>
      <c r="R68" s="3"/>
      <c r="S68" s="3"/>
    </row>
    <row r="69" spans="1:19" ht="15.75">
      <c r="A69" s="3"/>
      <c r="B69" s="3"/>
      <c r="C69" s="3"/>
      <c r="D69" s="3"/>
      <c r="E69" s="3"/>
      <c r="F69" s="3"/>
      <c r="G69" s="3"/>
      <c r="H69" s="3"/>
      <c r="I69" s="3"/>
      <c r="J69" s="3"/>
      <c r="K69" s="3"/>
      <c r="L69" s="3"/>
      <c r="M69" s="3"/>
      <c r="N69" s="3"/>
      <c r="O69" s="3"/>
      <c r="P69" s="3"/>
      <c r="Q69" s="3"/>
      <c r="R69" s="3"/>
      <c r="S69" s="3"/>
    </row>
    <row r="70" spans="1:19" ht="15.75">
      <c r="A70" s="3"/>
      <c r="B70" s="3"/>
      <c r="C70" s="3"/>
      <c r="D70" s="3"/>
      <c r="E70" s="3"/>
      <c r="F70" s="3"/>
      <c r="G70" s="3"/>
      <c r="H70" s="3"/>
      <c r="I70" s="3"/>
      <c r="J70" s="3"/>
      <c r="K70" s="3"/>
      <c r="L70" s="3"/>
      <c r="M70" s="3"/>
      <c r="N70" s="3"/>
      <c r="O70" s="3"/>
      <c r="P70" s="3"/>
      <c r="Q70" s="3"/>
      <c r="R70" s="3"/>
      <c r="S70" s="3"/>
    </row>
    <row r="71" spans="1:19" ht="15.75">
      <c r="A71" s="3"/>
      <c r="B71" s="3"/>
      <c r="C71" s="3"/>
      <c r="D71" s="3"/>
      <c r="E71" s="3"/>
      <c r="F71" s="3"/>
      <c r="G71" s="3"/>
      <c r="H71" s="3"/>
      <c r="I71" s="3"/>
      <c r="J71" s="3"/>
      <c r="K71" s="3"/>
      <c r="L71" s="3"/>
      <c r="M71" s="3"/>
      <c r="N71" s="3"/>
      <c r="O71" s="3"/>
      <c r="P71" s="3"/>
      <c r="Q71" s="3"/>
      <c r="R71" s="3"/>
      <c r="S71" s="3"/>
    </row>
    <row r="72" spans="1:19" ht="15.75">
      <c r="A72" s="3"/>
      <c r="B72" s="3"/>
      <c r="C72" s="3"/>
      <c r="D72" s="3"/>
      <c r="E72" s="3"/>
      <c r="F72" s="3"/>
      <c r="G72" s="3"/>
      <c r="H72" s="3"/>
      <c r="I72" s="3"/>
      <c r="J72" s="3"/>
      <c r="K72" s="3"/>
      <c r="L72" s="3"/>
      <c r="M72" s="3"/>
      <c r="N72" s="3"/>
      <c r="O72" s="3"/>
      <c r="P72" s="3"/>
      <c r="Q72" s="3"/>
      <c r="R72" s="3"/>
      <c r="S72" s="3"/>
    </row>
    <row r="73" spans="1:19" ht="15.75">
      <c r="A73" s="3"/>
      <c r="B73" s="3"/>
      <c r="C73" s="3"/>
      <c r="D73" s="3"/>
      <c r="E73" s="3"/>
      <c r="F73" s="3"/>
      <c r="G73" s="3"/>
      <c r="H73" s="3"/>
      <c r="I73" s="3"/>
      <c r="J73" s="3"/>
      <c r="K73" s="3"/>
      <c r="L73" s="3"/>
      <c r="M73" s="3"/>
      <c r="N73" s="3"/>
      <c r="O73" s="3"/>
      <c r="P73" s="3"/>
      <c r="Q73" s="3"/>
      <c r="R73" s="3"/>
      <c r="S73" s="3"/>
    </row>
    <row r="74" spans="1:19" ht="15.75">
      <c r="A74" s="3"/>
      <c r="B74" s="3"/>
      <c r="C74" s="3"/>
      <c r="D74" s="3"/>
      <c r="E74" s="3"/>
      <c r="F74" s="3"/>
      <c r="G74" s="3"/>
      <c r="H74" s="3"/>
      <c r="I74" s="3"/>
      <c r="J74" s="3"/>
      <c r="K74" s="3"/>
      <c r="L74" s="3"/>
      <c r="M74" s="3"/>
      <c r="N74" s="3"/>
      <c r="O74" s="3"/>
      <c r="P74" s="3"/>
      <c r="Q74" s="3"/>
      <c r="R74" s="3"/>
      <c r="S74" s="3"/>
    </row>
    <row r="75" spans="1:19" ht="15.75">
      <c r="A75" s="3"/>
      <c r="B75" s="3"/>
      <c r="C75" s="3"/>
      <c r="D75" s="3"/>
      <c r="E75" s="3"/>
      <c r="F75" s="3"/>
      <c r="G75" s="3"/>
      <c r="H75" s="3"/>
      <c r="I75" s="3"/>
      <c r="J75" s="3"/>
      <c r="K75" s="3"/>
      <c r="L75" s="3"/>
      <c r="M75" s="3"/>
      <c r="N75" s="3"/>
      <c r="O75" s="3"/>
      <c r="P75" s="3"/>
      <c r="Q75" s="3"/>
      <c r="R75" s="3"/>
      <c r="S75" s="3"/>
    </row>
    <row r="76" spans="1:19" ht="15.75">
      <c r="A76" s="3"/>
      <c r="B76" s="3"/>
      <c r="C76" s="3"/>
      <c r="D76" s="3"/>
      <c r="E76" s="3"/>
      <c r="F76" s="3"/>
      <c r="G76" s="3"/>
      <c r="H76" s="3"/>
      <c r="I76" s="3"/>
      <c r="J76" s="3"/>
      <c r="K76" s="3"/>
      <c r="L76" s="3"/>
      <c r="M76" s="3"/>
      <c r="N76" s="3"/>
      <c r="O76" s="3"/>
      <c r="P76" s="3"/>
      <c r="Q76" s="3"/>
      <c r="R76" s="3"/>
      <c r="S76" s="3"/>
    </row>
    <row r="77" spans="1:19" ht="15.75">
      <c r="A77" s="3"/>
      <c r="B77" s="3"/>
      <c r="C77" s="3"/>
      <c r="D77" s="3"/>
      <c r="E77" s="3"/>
      <c r="F77" s="3"/>
      <c r="G77" s="3"/>
      <c r="H77" s="3"/>
      <c r="I77" s="3"/>
      <c r="J77" s="3"/>
      <c r="K77" s="3"/>
      <c r="L77" s="3"/>
      <c r="M77" s="3"/>
      <c r="N77" s="3"/>
      <c r="O77" s="3"/>
      <c r="P77" s="3"/>
      <c r="Q77" s="3"/>
      <c r="R77" s="3"/>
      <c r="S77" s="3"/>
    </row>
    <row r="78" spans="1:19" ht="15.75">
      <c r="A78" s="3"/>
      <c r="B78" s="3"/>
      <c r="C78" s="3"/>
      <c r="D78" s="3"/>
      <c r="E78" s="3"/>
      <c r="F78" s="3"/>
      <c r="G78" s="3"/>
      <c r="H78" s="3"/>
      <c r="I78" s="3"/>
      <c r="J78" s="3"/>
      <c r="K78" s="3"/>
      <c r="L78" s="3"/>
      <c r="M78" s="3"/>
      <c r="N78" s="3"/>
      <c r="O78" s="3"/>
      <c r="P78" s="3"/>
      <c r="Q78" s="3"/>
      <c r="R78" s="3"/>
      <c r="S78" s="3"/>
    </row>
    <row r="79" spans="1:19" ht="15.75">
      <c r="A79" s="3"/>
      <c r="B79" s="3"/>
      <c r="C79" s="3"/>
      <c r="D79" s="3"/>
      <c r="E79" s="3"/>
      <c r="F79" s="3"/>
      <c r="G79" s="3"/>
      <c r="H79" s="3"/>
      <c r="I79" s="3"/>
      <c r="J79" s="3"/>
      <c r="K79" s="3"/>
      <c r="L79" s="3"/>
      <c r="M79" s="3"/>
      <c r="N79" s="3"/>
      <c r="O79" s="3"/>
      <c r="P79" s="3"/>
      <c r="Q79" s="3"/>
      <c r="R79" s="3"/>
      <c r="S79" s="3"/>
    </row>
    <row r="80" spans="1:19" ht="15.75">
      <c r="A80" s="3"/>
      <c r="B80" s="3"/>
      <c r="C80" s="3"/>
      <c r="D80" s="3"/>
      <c r="E80" s="3"/>
      <c r="F80" s="3"/>
      <c r="G80" s="3"/>
      <c r="H80" s="3"/>
      <c r="I80" s="3"/>
      <c r="J80" s="3"/>
      <c r="K80" s="3"/>
      <c r="L80" s="3"/>
      <c r="M80" s="3"/>
      <c r="N80" s="3"/>
      <c r="O80" s="3"/>
      <c r="P80" s="3"/>
      <c r="Q80" s="3"/>
      <c r="R80" s="3"/>
      <c r="S80" s="3"/>
    </row>
    <row r="81" spans="1:19" ht="15.75">
      <c r="A81" s="3"/>
      <c r="B81" s="3"/>
      <c r="C81" s="3"/>
      <c r="D81" s="3"/>
      <c r="E81" s="3"/>
      <c r="F81" s="3"/>
      <c r="G81" s="3"/>
      <c r="H81" s="3"/>
      <c r="I81" s="3"/>
      <c r="J81" s="3"/>
      <c r="K81" s="3"/>
      <c r="L81" s="3"/>
      <c r="M81" s="3"/>
      <c r="N81" s="3"/>
      <c r="O81" s="3"/>
      <c r="P81" s="3"/>
      <c r="Q81" s="3"/>
      <c r="R81" s="3"/>
      <c r="S81" s="3"/>
    </row>
    <row r="82" spans="1:19" ht="15.75">
      <c r="A82" s="3"/>
      <c r="B82" s="3"/>
      <c r="C82" s="3"/>
      <c r="D82" s="3"/>
      <c r="E82" s="3"/>
      <c r="F82" s="3"/>
      <c r="G82" s="3"/>
      <c r="H82" s="3"/>
      <c r="I82" s="3"/>
      <c r="J82" s="3"/>
      <c r="K82" s="3"/>
      <c r="L82" s="3"/>
      <c r="M82" s="3"/>
      <c r="N82" s="3"/>
      <c r="O82" s="3"/>
      <c r="P82" s="3"/>
      <c r="Q82" s="3"/>
      <c r="R82" s="3"/>
      <c r="S82" s="3"/>
    </row>
    <row r="83" spans="1:19" ht="15.75">
      <c r="A83" s="3"/>
      <c r="B83" s="3"/>
      <c r="C83" s="3"/>
      <c r="D83" s="3"/>
      <c r="E83" s="3"/>
      <c r="F83" s="3"/>
      <c r="G83" s="3"/>
      <c r="H83" s="3"/>
      <c r="I83" s="3"/>
      <c r="J83" s="3"/>
      <c r="K83" s="3"/>
      <c r="L83" s="3"/>
      <c r="M83" s="3"/>
      <c r="N83" s="3"/>
      <c r="O83" s="3"/>
      <c r="P83" s="3"/>
      <c r="Q83" s="3"/>
      <c r="R83" s="3"/>
      <c r="S83" s="3"/>
    </row>
    <row r="84" spans="1:19" ht="15.75">
      <c r="A84" s="3"/>
      <c r="B84" s="3"/>
      <c r="C84" s="3"/>
      <c r="D84" s="3"/>
      <c r="E84" s="3"/>
      <c r="F84" s="3"/>
      <c r="G84" s="3"/>
      <c r="H84" s="3"/>
      <c r="I84" s="3"/>
      <c r="J84" s="3"/>
      <c r="K84" s="3"/>
      <c r="L84" s="3"/>
      <c r="M84" s="3"/>
      <c r="N84" s="3"/>
      <c r="O84" s="3"/>
      <c r="P84" s="3"/>
      <c r="Q84" s="3"/>
      <c r="R84" s="3"/>
      <c r="S84" s="3"/>
    </row>
    <row r="85" spans="1:19" ht="15.75">
      <c r="A85" s="3"/>
      <c r="B85" s="3"/>
      <c r="C85" s="3"/>
      <c r="D85" s="3"/>
      <c r="E85" s="3"/>
      <c r="F85" s="3"/>
      <c r="G85" s="3"/>
      <c r="H85" s="3"/>
      <c r="I85" s="3"/>
      <c r="J85" s="3"/>
      <c r="K85" s="3"/>
      <c r="L85" s="3"/>
      <c r="M85" s="3"/>
      <c r="N85" s="3"/>
      <c r="O85" s="3"/>
      <c r="P85" s="3"/>
      <c r="Q85" s="3"/>
      <c r="R85" s="3"/>
      <c r="S85" s="3"/>
    </row>
    <row r="86" spans="1:19" ht="15.75">
      <c r="A86" s="3"/>
      <c r="B86" s="3"/>
      <c r="C86" s="3"/>
      <c r="D86" s="3"/>
      <c r="E86" s="3"/>
      <c r="F86" s="3"/>
      <c r="G86" s="3"/>
      <c r="H86" s="3"/>
      <c r="I86" s="3"/>
      <c r="J86" s="3"/>
      <c r="K86" s="3"/>
      <c r="L86" s="3"/>
      <c r="M86" s="3"/>
      <c r="N86" s="3"/>
      <c r="O86" s="3"/>
      <c r="P86" s="3"/>
      <c r="Q86" s="3"/>
      <c r="R86" s="3"/>
      <c r="S86" s="3"/>
    </row>
    <row r="87" spans="1:19" ht="15.75">
      <c r="A87" s="3"/>
      <c r="B87" s="3"/>
      <c r="C87" s="3"/>
      <c r="D87" s="3"/>
      <c r="E87" s="3"/>
      <c r="F87" s="3"/>
      <c r="G87" s="3"/>
      <c r="H87" s="3"/>
      <c r="I87" s="3"/>
      <c r="J87" s="3"/>
      <c r="K87" s="3"/>
      <c r="L87" s="3"/>
      <c r="M87" s="3"/>
      <c r="N87" s="3"/>
      <c r="O87" s="3"/>
      <c r="P87" s="3"/>
      <c r="Q87" s="3"/>
      <c r="R87" s="3"/>
      <c r="S87" s="3"/>
    </row>
    <row r="88" spans="1:19" ht="15.75">
      <c r="A88" s="3"/>
      <c r="B88" s="3"/>
      <c r="C88" s="3"/>
      <c r="D88" s="3"/>
      <c r="E88" s="3"/>
      <c r="F88" s="3"/>
      <c r="G88" s="3"/>
      <c r="H88" s="3"/>
      <c r="I88" s="3"/>
      <c r="J88" s="3"/>
      <c r="K88" s="3"/>
      <c r="L88" s="3"/>
      <c r="M88" s="3"/>
      <c r="N88" s="3"/>
      <c r="O88" s="3"/>
      <c r="P88" s="3"/>
      <c r="Q88" s="3"/>
      <c r="R88" s="3"/>
      <c r="S88" s="3"/>
    </row>
    <row r="89" spans="1:19" ht="15.75">
      <c r="A89" s="3"/>
      <c r="B89" s="3"/>
      <c r="C89" s="3"/>
      <c r="D89" s="3"/>
      <c r="E89" s="3"/>
      <c r="F89" s="3"/>
      <c r="G89" s="3"/>
      <c r="H89" s="3"/>
      <c r="I89" s="3"/>
      <c r="J89" s="3"/>
      <c r="K89" s="3"/>
      <c r="L89" s="3"/>
      <c r="M89" s="3"/>
      <c r="N89" s="3"/>
      <c r="O89" s="3"/>
      <c r="P89" s="3"/>
      <c r="Q89" s="3"/>
      <c r="R89" s="3"/>
      <c r="S89" s="3"/>
    </row>
    <row r="90" spans="1:19" ht="15.75">
      <c r="A90" s="3"/>
      <c r="B90" s="3"/>
      <c r="C90" s="3"/>
      <c r="D90" s="3"/>
      <c r="E90" s="3"/>
      <c r="F90" s="3"/>
      <c r="G90" s="3"/>
      <c r="H90" s="3"/>
      <c r="I90" s="3"/>
      <c r="J90" s="3"/>
      <c r="K90" s="3"/>
      <c r="L90" s="3"/>
      <c r="M90" s="3"/>
      <c r="N90" s="3"/>
      <c r="O90" s="3"/>
      <c r="P90" s="3"/>
      <c r="Q90" s="3"/>
      <c r="R90" s="3"/>
      <c r="S90" s="3"/>
    </row>
    <row r="91" spans="1:19" ht="15.75">
      <c r="A91" s="3"/>
      <c r="B91" s="3"/>
      <c r="C91" s="3"/>
      <c r="D91" s="3"/>
      <c r="E91" s="3"/>
      <c r="F91" s="3"/>
      <c r="G91" s="3"/>
      <c r="H91" s="3"/>
      <c r="I91" s="3"/>
      <c r="J91" s="3"/>
      <c r="K91" s="3"/>
      <c r="L91" s="3"/>
      <c r="M91" s="3"/>
      <c r="N91" s="3"/>
      <c r="O91" s="3"/>
      <c r="P91" s="3"/>
      <c r="Q91" s="3"/>
      <c r="R91" s="3"/>
      <c r="S91" s="3"/>
    </row>
    <row r="92" spans="1:19" ht="15.75">
      <c r="A92" s="3"/>
      <c r="B92" s="3"/>
      <c r="C92" s="3"/>
      <c r="D92" s="3"/>
      <c r="E92" s="3"/>
      <c r="F92" s="3"/>
      <c r="G92" s="3"/>
      <c r="H92" s="3"/>
      <c r="I92" s="3"/>
      <c r="J92" s="3"/>
      <c r="K92" s="3"/>
      <c r="L92" s="3"/>
      <c r="M92" s="3"/>
      <c r="N92" s="3"/>
      <c r="O92" s="3"/>
      <c r="P92" s="3"/>
      <c r="Q92" s="3"/>
      <c r="R92" s="3"/>
      <c r="S92" s="3"/>
    </row>
    <row r="93" spans="1:19" ht="15.75">
      <c r="A93" s="3"/>
      <c r="B93" s="3"/>
      <c r="C93" s="3"/>
      <c r="D93" s="3"/>
      <c r="E93" s="3"/>
      <c r="F93" s="3"/>
      <c r="G93" s="3"/>
      <c r="H93" s="3"/>
      <c r="I93" s="3"/>
      <c r="J93" s="3"/>
      <c r="K93" s="3"/>
      <c r="L93" s="3"/>
      <c r="M93" s="3"/>
      <c r="N93" s="3"/>
      <c r="O93" s="3"/>
      <c r="P93" s="3"/>
      <c r="Q93" s="3"/>
      <c r="R93" s="3"/>
      <c r="S93" s="3"/>
    </row>
    <row r="94" spans="1:19" ht="15.75">
      <c r="A94" s="3"/>
      <c r="B94" s="3"/>
      <c r="C94" s="3"/>
      <c r="D94" s="3"/>
      <c r="E94" s="3"/>
      <c r="F94" s="3"/>
      <c r="G94" s="3"/>
      <c r="H94" s="3"/>
      <c r="I94" s="3"/>
      <c r="J94" s="3"/>
      <c r="K94" s="3"/>
      <c r="L94" s="3"/>
      <c r="M94" s="3"/>
      <c r="N94" s="3"/>
      <c r="O94" s="3"/>
      <c r="P94" s="3"/>
      <c r="Q94" s="3"/>
      <c r="R94" s="3"/>
      <c r="S94" s="3"/>
    </row>
    <row r="95" spans="1:19" ht="15.75">
      <c r="A95" s="3"/>
      <c r="B95" s="3"/>
      <c r="C95" s="3"/>
      <c r="D95" s="3"/>
      <c r="E95" s="3"/>
      <c r="F95" s="3"/>
      <c r="G95" s="3"/>
      <c r="H95" s="3"/>
      <c r="I95" s="3"/>
      <c r="J95" s="3"/>
      <c r="K95" s="3"/>
      <c r="L95" s="3"/>
      <c r="M95" s="3"/>
      <c r="N95" s="3"/>
      <c r="O95" s="3"/>
      <c r="P95" s="3"/>
      <c r="Q95" s="3"/>
      <c r="R95" s="3"/>
      <c r="S95" s="3"/>
    </row>
    <row r="96" spans="1:19" ht="15.75">
      <c r="A96" s="3"/>
      <c r="B96" s="3"/>
      <c r="C96" s="3"/>
      <c r="D96" s="3"/>
      <c r="E96" s="3"/>
      <c r="F96" s="3"/>
      <c r="G96" s="3"/>
      <c r="H96" s="3"/>
      <c r="I96" s="3"/>
      <c r="J96" s="3"/>
      <c r="K96" s="3"/>
      <c r="L96" s="3"/>
      <c r="M96" s="3"/>
      <c r="N96" s="3"/>
      <c r="O96" s="3"/>
      <c r="P96" s="3"/>
      <c r="Q96" s="3"/>
      <c r="R96" s="3"/>
      <c r="S96" s="3"/>
    </row>
    <row r="97" spans="1:19" ht="15.75">
      <c r="A97" s="3"/>
      <c r="B97" s="3"/>
      <c r="C97" s="3"/>
      <c r="D97" s="3"/>
      <c r="E97" s="3"/>
      <c r="F97" s="3"/>
      <c r="G97" s="3"/>
      <c r="H97" s="3"/>
      <c r="I97" s="3"/>
      <c r="J97" s="3"/>
      <c r="K97" s="3"/>
      <c r="L97" s="3"/>
      <c r="M97" s="3"/>
      <c r="N97" s="3"/>
      <c r="O97" s="3"/>
      <c r="P97" s="3"/>
      <c r="Q97" s="3"/>
      <c r="R97" s="3"/>
      <c r="S97" s="3"/>
    </row>
    <row r="98" spans="1:19" ht="15.75">
      <c r="A98" s="3"/>
      <c r="B98" s="3"/>
      <c r="C98" s="3"/>
      <c r="D98" s="3"/>
      <c r="E98" s="3"/>
      <c r="F98" s="3"/>
      <c r="G98" s="3"/>
      <c r="H98" s="3"/>
      <c r="I98" s="3"/>
      <c r="J98" s="3"/>
      <c r="K98" s="3"/>
      <c r="L98" s="3"/>
      <c r="M98" s="3"/>
      <c r="N98" s="3"/>
      <c r="O98" s="3"/>
      <c r="P98" s="3"/>
      <c r="Q98" s="3"/>
      <c r="R98" s="3"/>
      <c r="S98" s="3"/>
    </row>
    <row r="99" spans="1:19" ht="15.75">
      <c r="A99" s="3"/>
      <c r="B99" s="3"/>
      <c r="C99" s="3"/>
      <c r="D99" s="3"/>
      <c r="E99" s="3"/>
      <c r="F99" s="3"/>
      <c r="G99" s="3"/>
      <c r="H99" s="3"/>
      <c r="I99" s="3"/>
      <c r="J99" s="3"/>
      <c r="K99" s="3"/>
      <c r="L99" s="3"/>
      <c r="M99" s="3"/>
      <c r="N99" s="3"/>
      <c r="O99" s="3"/>
      <c r="P99" s="3"/>
      <c r="Q99" s="3"/>
      <c r="R99" s="3"/>
      <c r="S99" s="3"/>
    </row>
    <row r="100" spans="1:19" ht="15.75">
      <c r="A100" s="3"/>
      <c r="B100" s="3"/>
      <c r="C100" s="3"/>
      <c r="D100" s="3"/>
      <c r="E100" s="3"/>
      <c r="F100" s="3"/>
      <c r="G100" s="3"/>
      <c r="H100" s="3"/>
      <c r="I100" s="3"/>
      <c r="J100" s="3"/>
      <c r="K100" s="3"/>
      <c r="L100" s="3"/>
      <c r="M100" s="3"/>
      <c r="N100" s="3"/>
      <c r="O100" s="3"/>
      <c r="P100" s="3"/>
      <c r="Q100" s="3"/>
      <c r="R100" s="3"/>
      <c r="S100" s="3"/>
    </row>
    <row r="101" spans="1:19" ht="15.75">
      <c r="A101" s="3"/>
      <c r="B101" s="3"/>
      <c r="C101" s="3"/>
      <c r="D101" s="3"/>
      <c r="E101" s="3"/>
      <c r="F101" s="3"/>
      <c r="G101" s="3"/>
      <c r="H101" s="3"/>
      <c r="I101" s="3"/>
      <c r="J101" s="3"/>
      <c r="K101" s="3"/>
      <c r="L101" s="3"/>
      <c r="M101" s="3"/>
      <c r="N101" s="3"/>
      <c r="O101" s="3"/>
      <c r="P101" s="3"/>
      <c r="Q101" s="3"/>
      <c r="R101" s="3"/>
      <c r="S101" s="3"/>
    </row>
    <row r="102" spans="1:19" ht="15.75">
      <c r="A102" s="3"/>
      <c r="B102" s="3"/>
      <c r="C102" s="3"/>
      <c r="D102" s="3"/>
      <c r="E102" s="3"/>
      <c r="F102" s="3"/>
      <c r="G102" s="3"/>
      <c r="H102" s="3"/>
      <c r="I102" s="3"/>
      <c r="J102" s="3"/>
      <c r="K102" s="3"/>
      <c r="L102" s="3"/>
      <c r="M102" s="3"/>
      <c r="N102" s="3"/>
      <c r="O102" s="3"/>
      <c r="P102" s="3"/>
      <c r="Q102" s="3"/>
      <c r="R102" s="3"/>
      <c r="S102" s="3"/>
    </row>
    <row r="103" spans="1:19" ht="15.75">
      <c r="A103" s="3"/>
      <c r="B103" s="3"/>
      <c r="C103" s="3"/>
      <c r="D103" s="3"/>
      <c r="E103" s="3"/>
      <c r="F103" s="3"/>
      <c r="G103" s="3"/>
      <c r="H103" s="3"/>
      <c r="I103" s="3"/>
      <c r="J103" s="3"/>
      <c r="K103" s="3"/>
      <c r="L103" s="3"/>
      <c r="M103" s="3"/>
      <c r="N103" s="3"/>
      <c r="O103" s="3"/>
      <c r="P103" s="3"/>
      <c r="Q103" s="3"/>
      <c r="R103" s="3"/>
      <c r="S103" s="3"/>
    </row>
    <row r="104" spans="1:19" ht="15.75">
      <c r="A104" s="3"/>
      <c r="B104" s="3"/>
      <c r="C104" s="3"/>
      <c r="D104" s="3"/>
      <c r="E104" s="3"/>
      <c r="F104" s="3"/>
      <c r="G104" s="3"/>
      <c r="H104" s="3"/>
      <c r="I104" s="3"/>
      <c r="J104" s="3"/>
      <c r="K104" s="3"/>
      <c r="L104" s="3"/>
      <c r="M104" s="3"/>
      <c r="N104" s="3"/>
      <c r="O104" s="3"/>
      <c r="P104" s="3"/>
      <c r="Q104" s="3"/>
      <c r="R104" s="3"/>
      <c r="S104" s="3"/>
    </row>
    <row r="105" spans="1:19" ht="15.75">
      <c r="A105" s="3"/>
      <c r="B105" s="3"/>
      <c r="C105" s="3"/>
      <c r="D105" s="3"/>
      <c r="E105" s="3"/>
      <c r="F105" s="3"/>
      <c r="G105" s="3"/>
      <c r="H105" s="3"/>
      <c r="I105" s="3"/>
      <c r="J105" s="3"/>
      <c r="K105" s="3"/>
      <c r="L105" s="3"/>
      <c r="M105" s="3"/>
      <c r="N105" s="3"/>
      <c r="O105" s="3"/>
      <c r="P105" s="3"/>
      <c r="Q105" s="3"/>
      <c r="R105" s="3"/>
      <c r="S105" s="3"/>
    </row>
  </sheetData>
  <mergeCells count="22">
    <mergeCell ref="D51:E51"/>
    <mergeCell ref="D47:E47"/>
    <mergeCell ref="D48:E48"/>
    <mergeCell ref="D50:E50"/>
    <mergeCell ref="F51:G51"/>
    <mergeCell ref="F47:G47"/>
    <mergeCell ref="F48:G48"/>
    <mergeCell ref="B10:M10"/>
    <mergeCell ref="C33:F33"/>
    <mergeCell ref="C34:F34"/>
    <mergeCell ref="C32:F32"/>
    <mergeCell ref="C35:F35"/>
    <mergeCell ref="F50:G50"/>
    <mergeCell ref="C6:I6"/>
    <mergeCell ref="B18:H18"/>
    <mergeCell ref="D44:E44"/>
    <mergeCell ref="D45:E45"/>
    <mergeCell ref="E20:J20"/>
    <mergeCell ref="F43:G43"/>
    <mergeCell ref="D43:E43"/>
    <mergeCell ref="F44:G44"/>
    <mergeCell ref="F45:G45"/>
  </mergeCells>
  <phoneticPr fontId="3" type="noConversion"/>
  <pageMargins left="0.74803149606299213" right="0.74803149606299213" top="0.98425196850393704" bottom="0.98425196850393704" header="0.51181102362204722" footer="0.51181102362204722"/>
  <pageSetup paperSize="9" scale="51" orientation="landscape" horizontalDpi="4294967293" r:id="rId1"/>
  <headerFooter alignWithMargins="0">
    <oddHeader>&amp;L&amp;14&amp;G
&amp;C&amp;14Affordable and Community Housing Assessment Calculator v2.0 February 2009</oddHeader>
    <oddFooter xml:space="preserve">&amp;L&amp;14Date Printed &amp;D&amp;C&amp;14&amp;A&amp;R
</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X98"/>
  <sheetViews>
    <sheetView showGridLines="0" zoomScale="70" zoomScaleNormal="70" workbookViewId="0">
      <selection activeCell="C32" sqref="C32"/>
    </sheetView>
  </sheetViews>
  <sheetFormatPr defaultRowHeight="12.75"/>
  <cols>
    <col min="1" max="1" width="2.7109375" style="2" customWidth="1"/>
    <col min="2" max="2" width="12.85546875" style="2" customWidth="1"/>
    <col min="3" max="3" width="11.7109375" style="2" customWidth="1"/>
    <col min="4" max="4" width="9.140625" style="2"/>
    <col min="5" max="5" width="13.5703125" style="2" customWidth="1"/>
    <col min="6" max="6" width="9.28515625" style="2" customWidth="1"/>
    <col min="7" max="7" width="21.5703125" style="2" customWidth="1"/>
    <col min="8" max="8" width="11.7109375" style="2" customWidth="1"/>
    <col min="9" max="9" width="17.28515625" style="2" customWidth="1"/>
    <col min="10" max="10" width="15.42578125" style="2" customWidth="1"/>
    <col min="11" max="11" width="14.140625" style="2" customWidth="1"/>
    <col min="12" max="12" width="17.85546875" style="2" customWidth="1"/>
    <col min="13" max="13" width="10" style="2" customWidth="1"/>
    <col min="14" max="14" width="12.28515625" style="2" customWidth="1"/>
    <col min="15" max="15" width="6.7109375" style="2" customWidth="1"/>
    <col min="16" max="16" width="12.28515625" style="2" customWidth="1"/>
    <col min="17" max="17" width="6.140625" style="2" customWidth="1"/>
    <col min="18" max="18" width="25.5703125" style="2" customWidth="1"/>
    <col min="19" max="23" width="9.140625" style="2"/>
    <col min="24" max="24" width="9.7109375" style="2" customWidth="1"/>
    <col min="25" max="27" width="9.140625" style="2"/>
    <col min="28" max="28" width="9.28515625" style="2" customWidth="1"/>
    <col min="29" max="16384" width="9.140625" style="2"/>
  </cols>
  <sheetData>
    <row r="1" spans="1:24" ht="7.5" customHeight="1">
      <c r="A1" s="1"/>
      <c r="B1" s="1"/>
      <c r="C1" s="1"/>
      <c r="D1" s="1"/>
      <c r="E1" s="1"/>
      <c r="F1" s="1"/>
      <c r="G1" s="1"/>
      <c r="H1" s="1"/>
      <c r="I1" s="1"/>
      <c r="J1" s="1"/>
      <c r="K1" s="1"/>
      <c r="L1" s="1"/>
      <c r="M1" s="1"/>
      <c r="N1" s="1"/>
      <c r="O1" s="1"/>
      <c r="P1" s="1"/>
      <c r="Q1" s="1"/>
      <c r="R1" s="1"/>
      <c r="S1" s="1"/>
    </row>
    <row r="2" spans="1:24" ht="23.25">
      <c r="A2" s="1"/>
      <c r="B2" s="36"/>
      <c r="C2" s="1"/>
      <c r="D2" s="1"/>
      <c r="E2" s="1"/>
      <c r="F2" s="1"/>
      <c r="G2" s="178" t="s">
        <v>91</v>
      </c>
      <c r="H2" s="397" t="str">
        <f>IF(Instructions!$E$20="","",Instructions!$E$20)</f>
        <v/>
      </c>
      <c r="I2" s="398"/>
      <c r="J2" s="398"/>
      <c r="K2" s="398"/>
      <c r="L2" s="399"/>
      <c r="M2" s="1"/>
      <c r="N2" s="1"/>
      <c r="O2" s="1"/>
      <c r="P2" s="1"/>
      <c r="Q2" s="1"/>
      <c r="U2" s="1"/>
      <c r="V2" s="1"/>
      <c r="W2" s="1"/>
    </row>
    <row r="3" spans="1:24" ht="12" customHeight="1">
      <c r="A3" s="1"/>
      <c r="B3" s="17"/>
      <c r="C3" s="1"/>
      <c r="D3" s="1"/>
      <c r="E3" s="1"/>
      <c r="F3" s="1"/>
      <c r="G3" s="1"/>
      <c r="H3" s="7"/>
      <c r="I3" s="7"/>
      <c r="J3" s="89"/>
      <c r="K3" s="89"/>
      <c r="L3" s="89"/>
      <c r="M3" s="7"/>
      <c r="N3" s="1"/>
      <c r="O3" s="1"/>
      <c r="P3" s="1"/>
      <c r="Q3" s="1"/>
      <c r="U3" s="1"/>
      <c r="V3" s="1"/>
      <c r="W3" s="1"/>
    </row>
    <row r="4" spans="1:24" s="41" customFormat="1" ht="19.5" customHeight="1">
      <c r="A4" s="1"/>
      <c r="B4" s="17"/>
      <c r="C4" s="1"/>
      <c r="D4" s="1"/>
      <c r="E4" s="1"/>
      <c r="F4" s="1"/>
      <c r="G4" s="400" t="s">
        <v>93</v>
      </c>
      <c r="H4" s="401"/>
      <c r="I4" s="401"/>
      <c r="J4" s="401"/>
      <c r="K4" s="401"/>
      <c r="L4" s="401"/>
      <c r="M4" s="401"/>
      <c r="N4" s="402"/>
      <c r="O4" s="1"/>
      <c r="P4" s="46"/>
      <c r="Q4" s="1"/>
    </row>
    <row r="5" spans="1:24" ht="8.25" customHeight="1">
      <c r="A5" s="1"/>
      <c r="B5" s="26"/>
      <c r="C5" s="6"/>
      <c r="D5" s="6"/>
      <c r="E5" s="6"/>
      <c r="F5" s="6"/>
      <c r="G5" s="6"/>
      <c r="H5" s="6"/>
      <c r="I5" s="6"/>
      <c r="J5" s="6"/>
      <c r="K5" s="6"/>
      <c r="L5" s="25"/>
      <c r="M5" s="6"/>
      <c r="N5" s="6"/>
      <c r="O5" s="6"/>
      <c r="P5" s="6"/>
      <c r="Q5" s="1"/>
      <c r="T5" s="29"/>
      <c r="U5" s="30"/>
      <c r="V5" s="34"/>
      <c r="W5" s="30"/>
      <c r="X5" s="31"/>
    </row>
    <row r="6" spans="1:24" ht="7.5" customHeight="1">
      <c r="A6" s="1"/>
      <c r="B6" s="417" t="s">
        <v>17</v>
      </c>
      <c r="C6" s="418"/>
      <c r="D6" s="418"/>
      <c r="E6" s="418"/>
      <c r="F6" s="418"/>
      <c r="G6" s="418"/>
      <c r="H6" s="418"/>
      <c r="I6" s="418"/>
      <c r="J6" s="418"/>
      <c r="K6" s="418"/>
      <c r="L6" s="418"/>
      <c r="M6" s="418"/>
      <c r="N6" s="418"/>
      <c r="O6" s="418"/>
      <c r="P6" s="418"/>
      <c r="Q6" s="1"/>
      <c r="T6" s="29"/>
      <c r="U6" s="32"/>
      <c r="V6" s="33"/>
      <c r="W6" s="30"/>
      <c r="X6" s="31"/>
    </row>
    <row r="7" spans="1:24" ht="7.5" customHeight="1">
      <c r="A7" s="1"/>
      <c r="B7" s="418"/>
      <c r="C7" s="418"/>
      <c r="D7" s="418"/>
      <c r="E7" s="418"/>
      <c r="F7" s="418"/>
      <c r="G7" s="418"/>
      <c r="H7" s="418"/>
      <c r="I7" s="418"/>
      <c r="J7" s="418"/>
      <c r="K7" s="418"/>
      <c r="L7" s="418"/>
      <c r="M7" s="418"/>
      <c r="N7" s="418"/>
      <c r="O7" s="418"/>
      <c r="P7" s="418"/>
      <c r="Q7" s="1"/>
      <c r="T7" s="29"/>
      <c r="U7" s="32"/>
      <c r="V7" s="33"/>
      <c r="W7" s="30"/>
      <c r="X7" s="31"/>
    </row>
    <row r="8" spans="1:24" ht="7.5" customHeight="1">
      <c r="A8" s="1"/>
      <c r="B8" s="418"/>
      <c r="C8" s="418"/>
      <c r="D8" s="418"/>
      <c r="E8" s="418"/>
      <c r="F8" s="418"/>
      <c r="G8" s="418"/>
      <c r="H8" s="418"/>
      <c r="I8" s="418"/>
      <c r="J8" s="418"/>
      <c r="K8" s="418"/>
      <c r="L8" s="418"/>
      <c r="M8" s="418"/>
      <c r="N8" s="418"/>
      <c r="O8" s="418"/>
      <c r="P8" s="418"/>
      <c r="Q8" s="1"/>
      <c r="T8" s="29"/>
      <c r="U8" s="32"/>
      <c r="V8" s="33"/>
      <c r="W8" s="30"/>
      <c r="X8" s="31"/>
    </row>
    <row r="9" spans="1:24" ht="7.5" customHeight="1">
      <c r="A9" s="1"/>
      <c r="B9" s="418"/>
      <c r="C9" s="418"/>
      <c r="D9" s="418"/>
      <c r="E9" s="418"/>
      <c r="F9" s="418"/>
      <c r="G9" s="418"/>
      <c r="H9" s="418"/>
      <c r="I9" s="418"/>
      <c r="J9" s="418"/>
      <c r="K9" s="418"/>
      <c r="L9" s="418"/>
      <c r="M9" s="418"/>
      <c r="N9" s="418"/>
      <c r="O9" s="418"/>
      <c r="P9" s="418"/>
      <c r="Q9" s="1"/>
      <c r="T9" s="29"/>
      <c r="U9" s="32"/>
      <c r="V9" s="33"/>
      <c r="W9" s="30"/>
      <c r="X9" s="31"/>
    </row>
    <row r="10" spans="1:24">
      <c r="A10" s="1"/>
      <c r="B10" s="1"/>
      <c r="C10" s="1"/>
      <c r="D10" s="1"/>
      <c r="E10" s="1"/>
      <c r="F10" s="1"/>
      <c r="G10" s="1"/>
      <c r="H10" s="1"/>
      <c r="I10" s="1"/>
      <c r="J10" s="1"/>
      <c r="K10" s="1"/>
      <c r="L10" s="1"/>
      <c r="M10" s="1"/>
      <c r="N10" s="1"/>
      <c r="O10" s="1"/>
      <c r="P10" s="1"/>
      <c r="Q10" s="1"/>
      <c r="T10" s="29"/>
      <c r="U10" s="30"/>
      <c r="V10" s="30"/>
      <c r="W10" s="30"/>
      <c r="X10" s="31"/>
    </row>
    <row r="11" spans="1:24" ht="19.5" customHeight="1">
      <c r="A11" s="1"/>
      <c r="B11" s="247" t="s">
        <v>18</v>
      </c>
      <c r="C11" s="248"/>
      <c r="D11" s="248"/>
      <c r="E11" s="249"/>
      <c r="F11" s="250"/>
      <c r="G11" s="250"/>
      <c r="H11" s="250"/>
      <c r="I11" s="250"/>
      <c r="J11" s="250"/>
      <c r="K11" s="250"/>
      <c r="L11" s="250"/>
      <c r="M11" s="250"/>
      <c r="N11" s="250"/>
      <c r="O11" s="248"/>
      <c r="P11" s="251"/>
      <c r="Q11" s="1"/>
      <c r="R11" s="1"/>
      <c r="S11" s="1"/>
    </row>
    <row r="12" spans="1:24" ht="12.75" customHeight="1">
      <c r="A12" s="1"/>
      <c r="B12" s="1"/>
      <c r="C12" s="1"/>
      <c r="D12" s="1"/>
      <c r="E12" s="217"/>
      <c r="F12" s="217"/>
      <c r="G12" s="217"/>
      <c r="H12" s="217"/>
      <c r="I12" s="217"/>
      <c r="J12" s="217"/>
      <c r="K12" s="217"/>
      <c r="L12" s="217"/>
      <c r="M12" s="217"/>
      <c r="N12" s="217"/>
      <c r="O12" s="1"/>
      <c r="P12" s="1"/>
      <c r="Q12" s="1"/>
      <c r="R12" s="1"/>
      <c r="S12" s="1"/>
    </row>
    <row r="13" spans="1:24">
      <c r="A13" s="1"/>
      <c r="B13" s="1"/>
      <c r="C13" s="1"/>
      <c r="D13" s="1"/>
      <c r="E13" s="1"/>
      <c r="F13" s="367"/>
      <c r="G13" s="366"/>
      <c r="H13" s="366"/>
      <c r="I13" s="366"/>
      <c r="J13" s="366"/>
      <c r="K13" s="366"/>
      <c r="L13" s="366"/>
      <c r="M13" s="366"/>
      <c r="N13" s="1"/>
      <c r="O13" s="1"/>
      <c r="P13" s="1"/>
      <c r="Q13" s="1"/>
      <c r="R13" s="1"/>
      <c r="S13" s="1"/>
    </row>
    <row r="14" spans="1:24">
      <c r="A14" s="1"/>
      <c r="B14" s="1"/>
      <c r="C14" s="1"/>
      <c r="D14" s="1"/>
      <c r="E14" s="1"/>
      <c r="F14" s="420" t="s">
        <v>0</v>
      </c>
      <c r="G14" s="421"/>
      <c r="H14" s="415" t="s">
        <v>1</v>
      </c>
      <c r="I14" s="415"/>
      <c r="J14" s="385" t="s">
        <v>3</v>
      </c>
      <c r="K14" s="386"/>
      <c r="L14" s="407" t="s">
        <v>2</v>
      </c>
      <c r="M14" s="408"/>
      <c r="N14" s="1"/>
      <c r="P14" s="1"/>
      <c r="Q14" s="1"/>
      <c r="R14" s="1"/>
      <c r="S14" s="1"/>
    </row>
    <row r="15" spans="1:24">
      <c r="A15" s="1"/>
      <c r="B15" s="1"/>
      <c r="C15" s="1"/>
      <c r="D15" s="1"/>
      <c r="E15" s="1"/>
      <c r="F15" s="422"/>
      <c r="G15" s="423"/>
      <c r="H15" s="416"/>
      <c r="I15" s="416"/>
      <c r="J15" s="425"/>
      <c r="K15" s="426"/>
      <c r="L15" s="409"/>
      <c r="M15" s="410"/>
      <c r="N15" s="1"/>
      <c r="O15" s="1"/>
      <c r="P15" s="1"/>
      <c r="Q15" s="1"/>
      <c r="R15" s="1"/>
      <c r="S15" s="1"/>
    </row>
    <row r="16" spans="1:24" ht="12.75" customHeight="1">
      <c r="A16" s="1"/>
      <c r="B16" s="1"/>
      <c r="C16" s="1"/>
      <c r="D16" s="1"/>
      <c r="E16" s="1"/>
      <c r="F16" s="108"/>
      <c r="G16" s="245"/>
      <c r="H16" s="109"/>
      <c r="I16" s="109"/>
      <c r="J16" s="385" t="s">
        <v>94</v>
      </c>
      <c r="K16" s="386"/>
      <c r="L16" s="411" t="s">
        <v>13</v>
      </c>
      <c r="M16" s="412"/>
      <c r="N16" s="1"/>
      <c r="O16" s="1"/>
      <c r="P16" s="1"/>
      <c r="Q16" s="1"/>
      <c r="R16" s="1"/>
      <c r="S16" s="1"/>
    </row>
    <row r="17" spans="1:20" ht="23.25" customHeight="1">
      <c r="A17" s="1"/>
      <c r="B17" s="1"/>
      <c r="C17" s="1"/>
      <c r="D17" s="1"/>
      <c r="E17" s="1"/>
      <c r="F17" s="110"/>
      <c r="G17" s="246"/>
      <c r="H17" s="111"/>
      <c r="I17" s="111"/>
      <c r="J17" s="387"/>
      <c r="K17" s="388"/>
      <c r="L17" s="413"/>
      <c r="M17" s="414"/>
      <c r="N17" s="1"/>
      <c r="O17" s="1"/>
      <c r="P17" s="1"/>
      <c r="Q17" s="1"/>
      <c r="R17" s="1"/>
      <c r="S17" s="1"/>
    </row>
    <row r="18" spans="1:20" ht="21.75" customHeight="1">
      <c r="A18" s="1"/>
      <c r="C18" s="107"/>
      <c r="D18" s="107"/>
      <c r="E18" s="107"/>
      <c r="F18" s="368" t="s">
        <v>95</v>
      </c>
      <c r="G18" s="369"/>
      <c r="H18" s="427" t="s">
        <v>96</v>
      </c>
      <c r="I18" s="427"/>
      <c r="J18" s="389" t="s">
        <v>95</v>
      </c>
      <c r="K18" s="390"/>
      <c r="L18" s="391" t="s">
        <v>95</v>
      </c>
      <c r="M18" s="392"/>
      <c r="N18" s="1"/>
      <c r="P18" s="1"/>
      <c r="Q18" s="1"/>
      <c r="R18" s="1"/>
      <c r="S18" s="1"/>
    </row>
    <row r="19" spans="1:20" ht="30" customHeight="1">
      <c r="A19" s="1"/>
      <c r="B19" s="405" t="s">
        <v>119</v>
      </c>
      <c r="C19" s="406"/>
      <c r="D19" s="406"/>
      <c r="E19" s="406"/>
      <c r="F19" s="337">
        <v>0</v>
      </c>
      <c r="G19" s="337"/>
      <c r="H19" s="396">
        <v>0</v>
      </c>
      <c r="I19" s="428"/>
      <c r="J19" s="337">
        <v>0</v>
      </c>
      <c r="K19" s="337"/>
      <c r="L19" s="396">
        <v>0</v>
      </c>
      <c r="M19" s="337"/>
      <c r="N19" s="331" t="s">
        <v>135</v>
      </c>
      <c r="O19" s="332"/>
      <c r="P19" s="332"/>
      <c r="Q19" s="1"/>
      <c r="R19" s="1"/>
      <c r="S19" s="1"/>
    </row>
    <row r="20" spans="1:20" ht="12.75" customHeight="1">
      <c r="A20" s="1"/>
      <c r="B20" s="244"/>
      <c r="C20" s="7"/>
      <c r="D20" s="7"/>
      <c r="E20" s="217"/>
      <c r="F20" s="215"/>
      <c r="G20" s="218"/>
      <c r="H20" s="217"/>
      <c r="I20" s="217"/>
      <c r="J20" s="215"/>
      <c r="K20" s="218"/>
      <c r="L20" s="217"/>
      <c r="M20" s="218"/>
      <c r="N20" s="217"/>
      <c r="O20" s="1"/>
      <c r="P20" s="1"/>
      <c r="Q20" s="1"/>
      <c r="R20" s="1"/>
      <c r="S20" s="1"/>
    </row>
    <row r="21" spans="1:20" ht="64.5" customHeight="1">
      <c r="A21" s="1"/>
      <c r="B21" s="403" t="s">
        <v>120</v>
      </c>
      <c r="C21" s="404"/>
      <c r="D21" s="404"/>
      <c r="E21" s="404"/>
      <c r="F21" s="337">
        <v>0</v>
      </c>
      <c r="G21" s="337"/>
      <c r="H21" s="395">
        <v>0</v>
      </c>
      <c r="I21" s="395"/>
      <c r="J21" s="340">
        <v>0</v>
      </c>
      <c r="K21" s="341"/>
      <c r="L21" s="395">
        <v>0</v>
      </c>
      <c r="M21" s="341"/>
      <c r="N21" s="333" t="s">
        <v>136</v>
      </c>
      <c r="O21" s="333"/>
      <c r="P21" s="333"/>
      <c r="Q21" s="38"/>
      <c r="R21" s="1"/>
      <c r="S21" s="1"/>
    </row>
    <row r="22" spans="1:20" ht="12.75" customHeight="1">
      <c r="A22" s="1"/>
      <c r="B22" s="244"/>
      <c r="C22" s="7"/>
      <c r="D22" s="7"/>
      <c r="E22" s="217"/>
      <c r="F22" s="215"/>
      <c r="G22" s="218"/>
      <c r="H22" s="217"/>
      <c r="I22" s="217"/>
      <c r="J22" s="215"/>
      <c r="K22" s="218"/>
      <c r="L22" s="217"/>
      <c r="M22" s="218"/>
      <c r="N22" s="217"/>
      <c r="O22" s="1"/>
      <c r="P22" s="1"/>
      <c r="Q22" s="1"/>
      <c r="R22" s="1"/>
      <c r="S22" s="1"/>
    </row>
    <row r="23" spans="1:20" ht="31.5" customHeight="1">
      <c r="A23" s="1"/>
      <c r="B23" s="342" t="s">
        <v>33</v>
      </c>
      <c r="C23" s="343"/>
      <c r="D23" s="344"/>
      <c r="E23" s="343"/>
      <c r="F23" s="345">
        <f>F19-F21</f>
        <v>0</v>
      </c>
      <c r="G23" s="346"/>
      <c r="H23" s="435">
        <f>H19-H21</f>
        <v>0</v>
      </c>
      <c r="I23" s="436"/>
      <c r="J23" s="338">
        <f>J19-J21</f>
        <v>0</v>
      </c>
      <c r="K23" s="338"/>
      <c r="L23" s="347">
        <f>L19-L21</f>
        <v>0</v>
      </c>
      <c r="M23" s="348"/>
      <c r="N23" s="333" t="s">
        <v>137</v>
      </c>
      <c r="O23" s="334"/>
      <c r="P23" s="334"/>
      <c r="Q23" s="38"/>
      <c r="R23" s="1"/>
      <c r="S23" s="1"/>
    </row>
    <row r="24" spans="1:20" ht="12.75" customHeight="1">
      <c r="A24" s="1"/>
      <c r="B24" s="244"/>
      <c r="C24" s="7"/>
      <c r="D24" s="7"/>
      <c r="E24" s="217"/>
      <c r="F24" s="215"/>
      <c r="G24" s="218"/>
      <c r="H24" s="217"/>
      <c r="I24" s="217"/>
      <c r="J24" s="215"/>
      <c r="K24" s="218"/>
      <c r="L24" s="217"/>
      <c r="M24" s="218"/>
      <c r="N24" s="217"/>
      <c r="O24" s="1"/>
      <c r="P24" s="1"/>
      <c r="Q24" s="1"/>
      <c r="R24" s="1"/>
      <c r="S24" s="1"/>
    </row>
    <row r="25" spans="1:20" ht="18.75" customHeight="1">
      <c r="A25" s="1"/>
      <c r="B25" s="349" t="s">
        <v>121</v>
      </c>
      <c r="C25" s="350"/>
      <c r="D25" s="351"/>
      <c r="E25" s="350"/>
      <c r="F25" s="335">
        <v>0.3</v>
      </c>
      <c r="G25" s="336"/>
      <c r="H25" s="362">
        <v>1</v>
      </c>
      <c r="I25" s="363"/>
      <c r="J25" s="361">
        <v>3.4</v>
      </c>
      <c r="K25" s="361"/>
      <c r="L25" s="364">
        <v>2.6</v>
      </c>
      <c r="M25" s="365"/>
      <c r="N25" s="243" t="s">
        <v>154</v>
      </c>
      <c r="O25" s="243"/>
      <c r="P25" s="243"/>
      <c r="Q25" s="38"/>
      <c r="R25" s="1"/>
      <c r="S25" s="1"/>
    </row>
    <row r="26" spans="1:20" ht="12.75" customHeight="1">
      <c r="A26" s="1"/>
      <c r="B26" s="286"/>
      <c r="C26" s="287"/>
      <c r="D26" s="287"/>
      <c r="E26" s="288"/>
      <c r="F26" s="215"/>
      <c r="G26" s="218"/>
      <c r="H26" s="217"/>
      <c r="I26" s="217"/>
      <c r="J26" s="215"/>
      <c r="K26" s="218"/>
      <c r="L26" s="217"/>
      <c r="M26" s="218"/>
      <c r="N26" s="217"/>
      <c r="O26" s="1"/>
      <c r="P26" s="1"/>
      <c r="Q26" s="1"/>
      <c r="R26" s="1"/>
      <c r="S26" s="1"/>
    </row>
    <row r="27" spans="1:20" ht="12.75" customHeight="1">
      <c r="A27" s="1"/>
      <c r="B27" s="393" t="s">
        <v>99</v>
      </c>
      <c r="C27" s="393"/>
      <c r="D27" s="393"/>
      <c r="E27" s="394"/>
      <c r="F27" s="339">
        <f>(F23/1000)*$F$25</f>
        <v>0</v>
      </c>
      <c r="G27" s="339"/>
      <c r="H27" s="353">
        <f>(H23/1000)*$H$25</f>
        <v>0</v>
      </c>
      <c r="I27" s="370"/>
      <c r="J27" s="339">
        <f>(J23/1000)*$J$25</f>
        <v>0</v>
      </c>
      <c r="K27" s="339"/>
      <c r="L27" s="353">
        <f>(L23/1000)*$L$25</f>
        <v>0</v>
      </c>
      <c r="M27" s="339"/>
      <c r="N27" s="332" t="s">
        <v>138</v>
      </c>
      <c r="O27" s="332"/>
      <c r="P27" s="332"/>
      <c r="Q27" s="1"/>
      <c r="R27" s="1"/>
      <c r="S27" s="1"/>
    </row>
    <row r="28" spans="1:20" ht="12.75" customHeight="1">
      <c r="A28" s="1"/>
      <c r="B28" s="393"/>
      <c r="C28" s="393"/>
      <c r="D28" s="393"/>
      <c r="E28" s="394"/>
      <c r="F28" s="339"/>
      <c r="G28" s="339"/>
      <c r="H28" s="353"/>
      <c r="I28" s="370"/>
      <c r="J28" s="339"/>
      <c r="K28" s="339"/>
      <c r="L28" s="353"/>
      <c r="M28" s="339"/>
      <c r="N28" s="332"/>
      <c r="O28" s="332"/>
      <c r="P28" s="332"/>
      <c r="Q28" s="1"/>
      <c r="R28" s="1"/>
      <c r="S28" s="1"/>
    </row>
    <row r="29" spans="1:20">
      <c r="A29" s="1"/>
      <c r="B29" s="1"/>
      <c r="C29" s="1"/>
      <c r="D29" s="10"/>
      <c r="E29" s="1"/>
      <c r="F29" s="1"/>
      <c r="G29" s="1"/>
      <c r="H29" s="1"/>
      <c r="I29" s="1"/>
      <c r="J29" s="1"/>
      <c r="K29" s="1"/>
      <c r="L29" s="1"/>
      <c r="M29" s="1"/>
      <c r="N29" s="1"/>
      <c r="O29" s="1"/>
      <c r="P29" s="1"/>
      <c r="Q29" s="1"/>
      <c r="R29" s="1"/>
      <c r="S29" s="1"/>
    </row>
    <row r="30" spans="1:20">
      <c r="A30" s="1"/>
      <c r="B30" s="1"/>
      <c r="D30" s="1"/>
      <c r="E30" s="1"/>
      <c r="F30" s="1"/>
      <c r="G30" s="1"/>
      <c r="H30" s="1"/>
      <c r="I30" s="1"/>
      <c r="J30" s="1"/>
      <c r="K30" s="1"/>
      <c r="L30" s="1"/>
      <c r="M30" s="1"/>
      <c r="N30" s="1"/>
      <c r="O30" s="352"/>
      <c r="P30" s="352"/>
      <c r="Q30" s="352"/>
      <c r="R30" s="352"/>
      <c r="S30" s="352"/>
    </row>
    <row r="31" spans="1:20" ht="25.5" customHeight="1" thickBot="1">
      <c r="A31" s="1"/>
      <c r="B31" s="1"/>
      <c r="C31" s="1"/>
      <c r="D31" s="1"/>
      <c r="E31" s="1"/>
      <c r="F31" s="1"/>
      <c r="G31" s="6"/>
      <c r="H31" s="6"/>
      <c r="I31" s="1"/>
      <c r="J31" s="1"/>
      <c r="K31" s="1"/>
      <c r="L31" s="1"/>
      <c r="M31" s="1"/>
      <c r="N31" s="1"/>
      <c r="O31" s="352"/>
      <c r="P31" s="352"/>
      <c r="Q31" s="352"/>
      <c r="R31" s="352"/>
      <c r="S31" s="352"/>
      <c r="T31" s="40">
        <f>L27+J27+H27+F27</f>
        <v>0</v>
      </c>
    </row>
    <row r="32" spans="1:20" ht="39.75" customHeight="1" thickBot="1">
      <c r="A32" s="1"/>
      <c r="B32" s="1"/>
      <c r="C32" s="1"/>
      <c r="D32" s="1"/>
      <c r="E32" s="1"/>
      <c r="F32" s="1"/>
      <c r="G32" s="6"/>
      <c r="H32" s="354" t="s">
        <v>34</v>
      </c>
      <c r="I32" s="355"/>
      <c r="J32" s="355"/>
      <c r="K32" s="356"/>
      <c r="L32" s="1"/>
      <c r="M32" s="1"/>
      <c r="N32" s="1"/>
      <c r="O32" s="352"/>
      <c r="P32" s="352"/>
      <c r="Q32" s="352"/>
      <c r="R32" s="352"/>
      <c r="S32" s="352"/>
    </row>
    <row r="33" spans="1:20" ht="22.5" customHeight="1">
      <c r="A33" s="1"/>
      <c r="B33" s="35"/>
      <c r="C33" s="1"/>
      <c r="D33" s="1"/>
      <c r="E33" s="1"/>
      <c r="F33" s="1"/>
      <c r="G33" s="1"/>
      <c r="H33" s="429">
        <f>ROUND(T31,0)</f>
        <v>0</v>
      </c>
      <c r="I33" s="430"/>
      <c r="J33" s="430"/>
      <c r="K33" s="431"/>
      <c r="M33" s="1"/>
      <c r="N33" s="1"/>
      <c r="O33" s="352"/>
      <c r="P33" s="352"/>
      <c r="Q33" s="352"/>
      <c r="R33" s="352"/>
      <c r="S33" s="352"/>
      <c r="T33" s="39"/>
    </row>
    <row r="34" spans="1:20" ht="21" customHeight="1" thickBot="1">
      <c r="A34" s="1"/>
      <c r="B34" s="1"/>
      <c r="C34" s="1"/>
      <c r="D34" s="1"/>
      <c r="E34" s="1"/>
      <c r="F34" s="1"/>
      <c r="G34" s="1"/>
      <c r="H34" s="432"/>
      <c r="I34" s="433"/>
      <c r="J34" s="433"/>
      <c r="K34" s="434"/>
      <c r="L34" s="1"/>
      <c r="M34" s="1"/>
      <c r="N34" s="1"/>
      <c r="O34" s="352"/>
      <c r="P34" s="352"/>
      <c r="Q34" s="352"/>
      <c r="R34" s="352"/>
      <c r="S34" s="352"/>
    </row>
    <row r="35" spans="1:20" ht="12.75" customHeight="1">
      <c r="A35" s="1"/>
      <c r="B35" s="1"/>
      <c r="C35" s="1"/>
      <c r="D35" s="1"/>
      <c r="E35" s="1"/>
      <c r="F35" s="1"/>
      <c r="G35" s="1"/>
      <c r="H35" s="8"/>
      <c r="I35" s="1"/>
      <c r="J35" s="1"/>
      <c r="K35" s="1"/>
      <c r="L35" s="1"/>
      <c r="M35" s="1"/>
      <c r="N35" s="1"/>
      <c r="O35" s="352"/>
      <c r="P35" s="352"/>
      <c r="Q35" s="352"/>
      <c r="R35" s="352"/>
      <c r="S35" s="352"/>
    </row>
    <row r="36" spans="1:20" ht="16.5" customHeight="1">
      <c r="A36" s="1"/>
      <c r="B36" s="1"/>
      <c r="C36" s="419"/>
      <c r="D36" s="419"/>
      <c r="E36" s="1"/>
      <c r="F36" s="1"/>
      <c r="G36" s="1"/>
      <c r="H36" s="1"/>
      <c r="I36" s="1"/>
      <c r="J36" s="1"/>
      <c r="K36" s="1"/>
      <c r="L36" s="1"/>
      <c r="M36" s="1"/>
      <c r="N36" s="1"/>
      <c r="O36" s="352"/>
      <c r="P36" s="352"/>
      <c r="Q36" s="352"/>
      <c r="R36" s="352"/>
      <c r="S36" s="6"/>
    </row>
    <row r="37" spans="1:20" ht="26.25" customHeight="1">
      <c r="A37" s="1"/>
      <c r="B37" s="7"/>
      <c r="C37" s="27"/>
      <c r="D37" s="27"/>
      <c r="E37" s="7"/>
      <c r="F37" s="1"/>
      <c r="G37" s="1"/>
      <c r="H37" s="1"/>
      <c r="I37" s="1"/>
      <c r="J37" s="1"/>
      <c r="K37" s="1"/>
      <c r="L37" s="373" t="s">
        <v>97</v>
      </c>
      <c r="M37" s="374"/>
      <c r="N37" s="375"/>
      <c r="O37" s="6"/>
      <c r="P37" s="9"/>
      <c r="Q37" s="5"/>
      <c r="R37" s="1"/>
      <c r="S37" s="1"/>
    </row>
    <row r="38" spans="1:20" ht="12.75" customHeight="1">
      <c r="A38" s="1"/>
      <c r="B38" s="7"/>
      <c r="C38" s="28"/>
      <c r="D38" s="28"/>
      <c r="E38" s="7"/>
      <c r="F38" s="1"/>
      <c r="G38" s="1"/>
      <c r="H38" s="1"/>
      <c r="I38" s="1"/>
      <c r="J38" s="1"/>
      <c r="K38" s="1"/>
      <c r="L38" s="379"/>
      <c r="M38" s="380"/>
      <c r="N38" s="381"/>
      <c r="O38" s="6"/>
      <c r="P38" s="1"/>
      <c r="Q38" s="5"/>
      <c r="R38" s="1"/>
      <c r="S38" s="1"/>
    </row>
    <row r="39" spans="1:20">
      <c r="A39" s="1"/>
      <c r="B39" s="7"/>
      <c r="C39" s="28"/>
      <c r="D39" s="28"/>
      <c r="E39" s="7"/>
      <c r="F39" s="1"/>
      <c r="G39" s="1"/>
      <c r="H39" s="1"/>
      <c r="I39" s="1"/>
      <c r="J39" s="1"/>
      <c r="K39" s="1"/>
      <c r="L39" s="1"/>
      <c r="M39" s="1"/>
      <c r="N39" s="6"/>
      <c r="O39" s="6"/>
      <c r="P39" s="1"/>
      <c r="Q39" s="5"/>
      <c r="R39" s="1"/>
      <c r="S39" s="1"/>
    </row>
    <row r="40" spans="1:20">
      <c r="A40" s="1"/>
      <c r="B40" s="1"/>
      <c r="C40" s="5"/>
      <c r="D40" s="18"/>
      <c r="E40" s="1"/>
      <c r="F40" s="1"/>
      <c r="G40" s="1"/>
      <c r="H40" s="1"/>
      <c r="I40" s="1"/>
      <c r="J40" s="1"/>
      <c r="K40" s="1"/>
      <c r="L40" s="1"/>
      <c r="M40" s="1"/>
      <c r="N40" s="6"/>
      <c r="O40" s="6"/>
      <c r="P40" s="1"/>
      <c r="Q40" s="1"/>
      <c r="R40" s="1"/>
      <c r="S40" s="1"/>
    </row>
    <row r="41" spans="1:20">
      <c r="A41" s="1"/>
      <c r="B41" s="1"/>
      <c r="C41" s="5"/>
      <c r="D41" s="18"/>
      <c r="E41" s="1"/>
      <c r="F41" s="1"/>
      <c r="G41" s="1"/>
      <c r="H41" s="1"/>
      <c r="I41" s="1"/>
      <c r="J41" s="1"/>
      <c r="K41" s="1"/>
      <c r="L41" s="1"/>
      <c r="M41" s="1"/>
      <c r="N41" s="6"/>
      <c r="O41" s="6"/>
      <c r="P41" s="352"/>
      <c r="Q41" s="352"/>
      <c r="R41" s="1"/>
      <c r="S41" s="1"/>
    </row>
    <row r="42" spans="1:20">
      <c r="A42" s="1"/>
      <c r="B42" s="1"/>
      <c r="C42" s="5"/>
      <c r="D42" s="18"/>
      <c r="E42" s="1"/>
      <c r="F42" s="1"/>
      <c r="G42" s="1"/>
      <c r="H42" s="1"/>
      <c r="I42" s="1"/>
      <c r="J42" s="1"/>
      <c r="K42" s="1"/>
      <c r="L42" s="1"/>
      <c r="M42" s="1"/>
      <c r="N42" s="352"/>
      <c r="O42" s="352"/>
      <c r="P42" s="352"/>
      <c r="Q42" s="352"/>
      <c r="R42" s="1"/>
      <c r="S42" s="1"/>
    </row>
    <row r="43" spans="1:20" ht="37.5" customHeight="1">
      <c r="A43" s="1"/>
      <c r="B43" s="1"/>
      <c r="C43" s="1"/>
      <c r="D43" s="1"/>
      <c r="E43" s="1"/>
      <c r="F43" s="1"/>
      <c r="G43" s="1"/>
      <c r="H43" s="1"/>
      <c r="I43" s="1"/>
      <c r="J43" s="1"/>
      <c r="K43" s="1"/>
      <c r="L43" s="1"/>
      <c r="M43" s="1"/>
      <c r="N43" s="1"/>
      <c r="O43" s="1"/>
      <c r="P43" s="352"/>
      <c r="Q43" s="352"/>
      <c r="R43" s="1"/>
      <c r="S43" s="1"/>
    </row>
    <row r="44" spans="1:20" ht="12.75" customHeight="1">
      <c r="A44" s="1"/>
      <c r="B44" s="1"/>
      <c r="C44" s="19"/>
      <c r="D44" s="19"/>
      <c r="E44" s="19"/>
      <c r="F44" s="1"/>
      <c r="G44" s="373" t="s">
        <v>98</v>
      </c>
      <c r="H44" s="374"/>
      <c r="I44" s="374"/>
      <c r="J44" s="374"/>
      <c r="K44" s="374"/>
      <c r="L44" s="375"/>
      <c r="M44" s="1"/>
      <c r="N44" s="1"/>
      <c r="O44" s="1"/>
      <c r="P44" s="352"/>
      <c r="Q44" s="352"/>
      <c r="R44" s="1"/>
      <c r="S44" s="1"/>
    </row>
    <row r="45" spans="1:20">
      <c r="A45" s="1"/>
      <c r="B45" s="1"/>
      <c r="C45" s="4"/>
      <c r="D45" s="4"/>
      <c r="E45" s="4"/>
      <c r="F45" s="1"/>
      <c r="G45" s="376"/>
      <c r="H45" s="377"/>
      <c r="I45" s="377"/>
      <c r="J45" s="377"/>
      <c r="K45" s="377"/>
      <c r="L45" s="378"/>
      <c r="M45" s="20"/>
      <c r="N45" s="1"/>
      <c r="O45" s="1"/>
      <c r="P45" s="352"/>
      <c r="Q45" s="352"/>
      <c r="R45" s="1"/>
      <c r="S45" s="1"/>
    </row>
    <row r="46" spans="1:20">
      <c r="A46" s="1"/>
      <c r="B46" s="1"/>
      <c r="C46" s="4"/>
      <c r="D46" s="4"/>
      <c r="E46" s="4"/>
      <c r="F46" s="1"/>
      <c r="G46" s="379"/>
      <c r="H46" s="380"/>
      <c r="I46" s="380"/>
      <c r="J46" s="380"/>
      <c r="K46" s="380"/>
      <c r="L46" s="381"/>
      <c r="M46" s="1"/>
      <c r="N46" s="1"/>
      <c r="O46" s="1"/>
      <c r="P46" s="352"/>
      <c r="Q46" s="352"/>
      <c r="R46" s="1"/>
      <c r="S46" s="1"/>
    </row>
    <row r="47" spans="1:20">
      <c r="A47" s="1"/>
      <c r="B47" s="1"/>
      <c r="C47" s="10"/>
      <c r="D47" s="10"/>
      <c r="E47" s="10"/>
      <c r="F47" s="1"/>
      <c r="G47" s="1"/>
      <c r="H47" s="1"/>
      <c r="I47" s="1"/>
      <c r="J47" s="1"/>
      <c r="K47" s="1"/>
      <c r="L47" s="1"/>
      <c r="M47" s="1"/>
      <c r="N47" s="1"/>
      <c r="O47" s="1"/>
      <c r="P47" s="1"/>
      <c r="Q47" s="1"/>
      <c r="R47" s="1"/>
      <c r="S47" s="1"/>
    </row>
    <row r="48" spans="1:20">
      <c r="A48" s="1"/>
      <c r="B48" s="1"/>
      <c r="C48" s="1"/>
      <c r="D48" s="1"/>
      <c r="E48" s="1"/>
      <c r="F48" s="1"/>
      <c r="G48" s="1"/>
      <c r="H48" s="1"/>
      <c r="I48" s="1"/>
      <c r="J48" s="1"/>
      <c r="K48" s="1"/>
      <c r="L48" s="1"/>
      <c r="M48" s="1"/>
      <c r="N48" s="424"/>
      <c r="O48" s="424"/>
      <c r="P48" s="23"/>
      <c r="Q48" s="1"/>
      <c r="R48" s="1"/>
      <c r="S48" s="1"/>
    </row>
    <row r="49" spans="1:20">
      <c r="A49" s="1"/>
      <c r="B49" s="1"/>
      <c r="C49" s="1"/>
      <c r="D49" s="1"/>
      <c r="E49" s="1"/>
      <c r="F49" s="1"/>
      <c r="G49" s="1"/>
      <c r="H49" s="1"/>
      <c r="I49" s="1"/>
      <c r="J49" s="1"/>
      <c r="K49" s="1"/>
      <c r="L49" s="1"/>
      <c r="M49" s="1"/>
      <c r="N49" s="352"/>
      <c r="O49" s="352"/>
      <c r="P49" s="24"/>
      <c r="Q49" s="1"/>
      <c r="R49" s="1"/>
      <c r="S49" s="1"/>
    </row>
    <row r="50" spans="1:20" ht="12.75" customHeight="1">
      <c r="A50" s="1"/>
      <c r="B50" s="1"/>
      <c r="C50" s="1"/>
      <c r="D50" s="1"/>
      <c r="E50" s="1"/>
      <c r="F50" s="1"/>
      <c r="G50" s="1"/>
      <c r="H50" s="1"/>
      <c r="I50" s="1"/>
      <c r="J50" s="1"/>
      <c r="K50" s="1"/>
      <c r="L50" s="1"/>
      <c r="M50" s="1"/>
      <c r="N50" s="352"/>
      <c r="O50" s="352"/>
      <c r="P50" s="14"/>
      <c r="Q50" s="1"/>
      <c r="R50" s="1"/>
      <c r="S50" s="1"/>
      <c r="T50" s="11"/>
    </row>
    <row r="51" spans="1:20">
      <c r="A51" s="1"/>
      <c r="B51" s="1"/>
      <c r="C51" s="1"/>
      <c r="D51" s="1"/>
      <c r="E51" s="1"/>
      <c r="F51" s="1"/>
      <c r="G51" s="1"/>
      <c r="H51" s="1"/>
      <c r="I51" s="1"/>
      <c r="J51" s="1"/>
      <c r="K51" s="1"/>
      <c r="L51" s="1"/>
      <c r="M51" s="1"/>
      <c r="N51" s="357"/>
      <c r="O51" s="357"/>
      <c r="P51" s="1"/>
      <c r="Q51" s="1"/>
      <c r="R51" s="12"/>
      <c r="S51" s="1"/>
      <c r="T51" s="13"/>
    </row>
    <row r="52" spans="1:20">
      <c r="A52" s="1"/>
      <c r="B52" s="1"/>
      <c r="C52" s="1"/>
      <c r="D52" s="1"/>
      <c r="E52" s="1"/>
      <c r="F52" s="1"/>
      <c r="G52" s="360"/>
      <c r="H52" s="360"/>
      <c r="I52" s="1"/>
      <c r="J52" s="1"/>
      <c r="K52" s="1"/>
      <c r="L52" s="1"/>
      <c r="M52" s="1"/>
      <c r="N52" s="357"/>
      <c r="O52" s="357"/>
      <c r="P52" s="1"/>
      <c r="Q52" s="1"/>
      <c r="R52" s="12"/>
      <c r="S52" s="1"/>
      <c r="T52" s="13"/>
    </row>
    <row r="53" spans="1:20" ht="14.25" customHeight="1">
      <c r="A53" s="1"/>
      <c r="B53" s="1"/>
      <c r="C53" s="1"/>
      <c r="D53" s="1"/>
      <c r="E53" s="1"/>
      <c r="F53" s="371"/>
      <c r="G53" s="371"/>
      <c r="H53" s="371"/>
      <c r="I53" s="371"/>
      <c r="J53" s="1"/>
      <c r="K53" s="366"/>
      <c r="L53" s="366"/>
      <c r="M53" s="1"/>
      <c r="N53" s="357"/>
      <c r="O53" s="357"/>
      <c r="P53" s="1"/>
      <c r="Q53" s="1"/>
      <c r="R53" s="12"/>
      <c r="S53" s="1"/>
      <c r="T53" s="13"/>
    </row>
    <row r="54" spans="1:20">
      <c r="A54" s="1"/>
      <c r="B54" s="1"/>
      <c r="C54" s="1"/>
      <c r="D54" s="1"/>
      <c r="E54" s="1"/>
      <c r="F54" s="371"/>
      <c r="G54" s="371"/>
      <c r="H54" s="371"/>
      <c r="I54" s="371"/>
      <c r="J54" s="1"/>
      <c r="K54" s="1"/>
      <c r="L54" s="1"/>
      <c r="M54" s="1"/>
      <c r="N54" s="357"/>
      <c r="O54" s="357"/>
      <c r="P54" s="1"/>
      <c r="Q54" s="1"/>
      <c r="R54" s="12"/>
      <c r="S54" s="1"/>
      <c r="T54" s="13"/>
    </row>
    <row r="55" spans="1:20">
      <c r="A55" s="1"/>
      <c r="B55" s="1"/>
      <c r="C55" s="1"/>
      <c r="D55" s="1"/>
      <c r="E55" s="1"/>
      <c r="F55" s="372"/>
      <c r="G55" s="372"/>
      <c r="H55" s="372"/>
      <c r="I55" s="372"/>
      <c r="J55" s="1"/>
      <c r="K55" s="1"/>
      <c r="L55" s="1"/>
      <c r="M55" s="1"/>
      <c r="N55" s="357"/>
      <c r="O55" s="357"/>
      <c r="P55" s="1"/>
      <c r="Q55" s="1"/>
      <c r="R55" s="12"/>
      <c r="S55" s="1"/>
      <c r="T55" s="13"/>
    </row>
    <row r="56" spans="1:20" ht="12.75" customHeight="1">
      <c r="A56" s="12"/>
      <c r="B56" s="1"/>
      <c r="C56" s="1"/>
      <c r="D56" s="1"/>
      <c r="E56" s="1"/>
      <c r="F56" s="1"/>
      <c r="G56" s="21"/>
      <c r="H56" s="21"/>
      <c r="I56" s="21"/>
      <c r="J56" s="21"/>
      <c r="K56" s="21"/>
      <c r="L56" s="1"/>
      <c r="M56" s="357"/>
      <c r="N56" s="384"/>
      <c r="O56" s="1"/>
      <c r="P56" s="1"/>
      <c r="Q56" s="12"/>
      <c r="R56" s="1"/>
      <c r="S56" s="13"/>
    </row>
    <row r="57" spans="1:20" ht="12.75" customHeight="1">
      <c r="A57" s="1"/>
      <c r="B57" s="1"/>
      <c r="C57" s="1"/>
      <c r="D57" s="1"/>
      <c r="E57" s="1"/>
      <c r="F57" s="1"/>
      <c r="G57" s="21"/>
      <c r="H57" s="21"/>
      <c r="I57" s="21"/>
      <c r="J57" s="21"/>
      <c r="K57" s="21"/>
      <c r="L57" s="1"/>
      <c r="M57" s="10"/>
      <c r="N57" s="14"/>
      <c r="O57" s="1"/>
      <c r="P57" s="1"/>
      <c r="Q57" s="1"/>
      <c r="R57" s="1"/>
    </row>
    <row r="58" spans="1:20" ht="21" customHeight="1">
      <c r="A58" s="1"/>
      <c r="B58" s="1"/>
      <c r="C58" s="1"/>
      <c r="D58" s="1"/>
      <c r="E58" s="1"/>
      <c r="F58" s="1"/>
      <c r="G58" s="21"/>
      <c r="H58" s="21"/>
      <c r="I58" s="21"/>
      <c r="J58" s="21"/>
      <c r="K58" s="21"/>
      <c r="L58" s="1"/>
      <c r="M58" s="382"/>
      <c r="N58" s="383"/>
      <c r="O58" s="15"/>
      <c r="P58" s="1"/>
      <c r="Q58" s="1"/>
      <c r="R58" s="1"/>
    </row>
    <row r="59" spans="1:20" ht="42.75" customHeight="1">
      <c r="A59" s="1"/>
      <c r="B59" s="1"/>
      <c r="C59" s="1"/>
      <c r="D59" s="1"/>
      <c r="E59" s="1"/>
      <c r="F59" s="1"/>
      <c r="G59" s="21"/>
      <c r="H59" s="21"/>
      <c r="I59" s="21"/>
      <c r="J59" s="21"/>
      <c r="K59" s="21"/>
      <c r="L59" s="1"/>
      <c r="M59" s="383"/>
      <c r="N59" s="383"/>
      <c r="O59" s="1"/>
      <c r="P59" s="1"/>
      <c r="Q59" s="1"/>
      <c r="R59" s="1"/>
    </row>
    <row r="60" spans="1:20">
      <c r="A60" s="1"/>
      <c r="B60" s="1"/>
      <c r="C60" s="21"/>
      <c r="D60" s="22"/>
      <c r="E60" s="22"/>
      <c r="F60" s="22"/>
      <c r="G60" s="21"/>
      <c r="H60" s="21"/>
      <c r="I60" s="21"/>
      <c r="J60" s="21"/>
      <c r="K60" s="21"/>
      <c r="L60" s="1"/>
      <c r="M60" s="383"/>
      <c r="N60" s="383"/>
      <c r="O60" s="1"/>
      <c r="P60" s="1"/>
      <c r="Q60" s="1"/>
      <c r="R60" s="1"/>
    </row>
    <row r="61" spans="1:20" ht="39" customHeight="1">
      <c r="A61" s="1"/>
      <c r="B61" s="1"/>
      <c r="C61" s="22"/>
      <c r="D61" s="22"/>
      <c r="E61" s="22"/>
      <c r="F61" s="22"/>
      <c r="G61" s="21"/>
      <c r="H61" s="21"/>
      <c r="I61" s="21"/>
      <c r="J61" s="21"/>
      <c r="K61" s="21"/>
      <c r="L61" s="1"/>
      <c r="M61" s="383"/>
      <c r="N61" s="383"/>
      <c r="O61" s="1"/>
      <c r="P61" s="1"/>
      <c r="Q61" s="1"/>
      <c r="R61" s="1"/>
    </row>
    <row r="62" spans="1:20" ht="23.25" customHeight="1">
      <c r="A62" s="1"/>
      <c r="B62" s="1"/>
      <c r="C62" s="22"/>
      <c r="D62" s="22"/>
      <c r="E62" s="22"/>
      <c r="F62" s="22"/>
      <c r="G62" s="21"/>
      <c r="H62" s="21"/>
      <c r="I62" s="21"/>
      <c r="J62" s="21"/>
      <c r="K62" s="21"/>
      <c r="L62" s="1"/>
      <c r="M62" s="383"/>
      <c r="N62" s="383"/>
      <c r="O62" s="1"/>
      <c r="P62" s="1"/>
      <c r="Q62" s="1"/>
      <c r="R62" s="1"/>
    </row>
    <row r="63" spans="1:20" ht="20.25" customHeight="1">
      <c r="A63" s="1"/>
      <c r="B63" s="1"/>
      <c r="C63" s="22"/>
      <c r="D63" s="22"/>
      <c r="E63" s="22"/>
      <c r="F63" s="22"/>
      <c r="G63" s="21"/>
      <c r="H63" s="21"/>
      <c r="I63" s="21"/>
      <c r="J63" s="21"/>
      <c r="K63" s="21"/>
      <c r="L63" s="1"/>
      <c r="M63" s="383"/>
      <c r="N63" s="383"/>
      <c r="O63" s="1"/>
      <c r="P63" s="1"/>
      <c r="Q63" s="1"/>
      <c r="R63" s="1"/>
    </row>
    <row r="64" spans="1:20" ht="21" customHeight="1">
      <c r="A64" s="1"/>
      <c r="B64" s="1"/>
      <c r="C64" s="1"/>
      <c r="D64" s="1"/>
      <c r="E64" s="1"/>
      <c r="F64" s="1"/>
      <c r="G64" s="21"/>
      <c r="H64" s="21"/>
      <c r="I64" s="21"/>
      <c r="J64" s="21"/>
      <c r="K64" s="21"/>
      <c r="L64" s="1"/>
      <c r="M64" s="383"/>
      <c r="N64" s="383"/>
      <c r="O64" s="1"/>
      <c r="P64" s="1"/>
      <c r="Q64" s="1"/>
      <c r="R64" s="1"/>
    </row>
    <row r="65" spans="1:19" ht="21" customHeight="1">
      <c r="A65" s="1"/>
      <c r="B65" s="1"/>
      <c r="C65" s="21"/>
      <c r="D65" s="21"/>
      <c r="E65" s="21"/>
      <c r="F65" s="21"/>
      <c r="G65" s="21"/>
      <c r="H65" s="21"/>
      <c r="I65" s="21"/>
      <c r="J65" s="21"/>
      <c r="K65" s="21"/>
      <c r="L65" s="1"/>
      <c r="M65" s="383"/>
      <c r="N65" s="383"/>
      <c r="O65" s="16"/>
      <c r="P65" s="1"/>
      <c r="Q65" s="1"/>
      <c r="R65" s="1"/>
    </row>
    <row r="66" spans="1:19" ht="22.5" customHeight="1">
      <c r="A66" s="1"/>
      <c r="B66" s="1"/>
      <c r="C66" s="21"/>
      <c r="D66" s="21"/>
      <c r="E66" s="21"/>
      <c r="F66" s="21"/>
      <c r="G66" s="21"/>
      <c r="H66" s="21"/>
      <c r="I66" s="21"/>
      <c r="J66" s="21"/>
      <c r="K66" s="21"/>
      <c r="L66" s="1"/>
      <c r="M66" s="383"/>
      <c r="N66" s="383"/>
      <c r="O66" s="16"/>
      <c r="P66" s="1"/>
      <c r="Q66" s="1"/>
      <c r="R66" s="1"/>
    </row>
    <row r="67" spans="1:19">
      <c r="A67" s="1"/>
      <c r="B67" s="1"/>
      <c r="C67" s="1"/>
      <c r="D67" s="1"/>
      <c r="E67" s="1"/>
      <c r="F67" s="1"/>
      <c r="G67" s="21"/>
      <c r="H67" s="21"/>
      <c r="I67" s="21"/>
      <c r="J67" s="21"/>
      <c r="K67" s="21"/>
      <c r="L67" s="1"/>
      <c r="M67" s="383"/>
      <c r="N67" s="383"/>
      <c r="O67" s="1"/>
      <c r="P67" s="1"/>
      <c r="Q67" s="1"/>
      <c r="R67" s="1"/>
    </row>
    <row r="68" spans="1:19">
      <c r="A68" s="1"/>
      <c r="B68" s="1"/>
      <c r="C68" s="21"/>
      <c r="D68" s="21"/>
      <c r="E68" s="21"/>
      <c r="F68" s="21"/>
      <c r="G68" s="21"/>
      <c r="H68" s="21"/>
      <c r="I68" s="21"/>
      <c r="J68" s="21"/>
      <c r="K68" s="21"/>
      <c r="L68" s="1"/>
      <c r="M68" s="383"/>
      <c r="N68" s="383"/>
      <c r="O68" s="1"/>
      <c r="P68" s="1"/>
      <c r="Q68" s="1"/>
      <c r="R68" s="1"/>
    </row>
    <row r="69" spans="1:19">
      <c r="A69" s="1"/>
      <c r="B69" s="1"/>
      <c r="C69" s="21"/>
      <c r="D69" s="21"/>
      <c r="E69" s="21"/>
      <c r="F69" s="21"/>
      <c r="G69" s="21"/>
      <c r="H69" s="21"/>
      <c r="I69" s="21"/>
      <c r="J69" s="21"/>
      <c r="K69" s="21"/>
      <c r="L69" s="1"/>
      <c r="M69" s="1"/>
      <c r="N69" s="1"/>
      <c r="O69" s="1"/>
      <c r="P69" s="1"/>
      <c r="Q69" s="1"/>
      <c r="R69" s="1"/>
    </row>
    <row r="70" spans="1:19">
      <c r="A70" s="1"/>
      <c r="B70" s="1"/>
      <c r="C70" s="21"/>
      <c r="D70" s="21"/>
      <c r="E70" s="21"/>
      <c r="F70" s="21"/>
      <c r="G70" s="21"/>
      <c r="H70" s="21"/>
      <c r="I70" s="21"/>
      <c r="J70" s="21"/>
      <c r="K70" s="21"/>
      <c r="L70" s="1"/>
      <c r="M70" s="1"/>
      <c r="N70" s="1"/>
      <c r="O70" s="1"/>
      <c r="P70" s="1"/>
      <c r="Q70" s="1"/>
      <c r="R70" s="1"/>
    </row>
    <row r="71" spans="1:19">
      <c r="A71" s="1"/>
      <c r="C71" s="21"/>
      <c r="D71" s="21"/>
      <c r="E71" s="21"/>
      <c r="F71" s="21"/>
      <c r="G71" s="21"/>
      <c r="H71" s="21"/>
      <c r="I71" s="21"/>
      <c r="J71" s="21"/>
      <c r="K71" s="21"/>
      <c r="L71" s="1"/>
      <c r="M71" s="1"/>
      <c r="N71" s="1"/>
      <c r="O71" s="1"/>
      <c r="P71" s="1"/>
      <c r="Q71" s="1"/>
      <c r="R71" s="1"/>
    </row>
    <row r="72" spans="1:19">
      <c r="A72" s="1"/>
      <c r="B72" s="1"/>
      <c r="C72" s="1"/>
      <c r="D72" s="1"/>
      <c r="E72" s="1"/>
      <c r="F72" s="1"/>
      <c r="G72" s="1"/>
      <c r="H72" s="1"/>
      <c r="I72" s="1"/>
      <c r="J72" s="1"/>
      <c r="K72" s="1"/>
      <c r="L72" s="1"/>
      <c r="M72" s="1"/>
      <c r="N72" s="1"/>
      <c r="O72" s="1"/>
      <c r="P72" s="1"/>
      <c r="Q72" s="1"/>
      <c r="R72" s="1"/>
    </row>
    <row r="73" spans="1:19" ht="12.75" customHeight="1">
      <c r="A73" s="1"/>
      <c r="B73" s="1"/>
      <c r="C73" s="1"/>
      <c r="D73" s="1"/>
      <c r="E73" s="1"/>
      <c r="F73" s="1"/>
      <c r="G73" s="1"/>
      <c r="H73" s="1"/>
      <c r="I73" s="1"/>
      <c r="J73" s="1"/>
      <c r="K73" s="1"/>
      <c r="L73" s="1"/>
      <c r="M73" s="1"/>
      <c r="N73" s="1"/>
      <c r="O73" s="1"/>
      <c r="P73" s="1"/>
      <c r="Q73" s="1"/>
      <c r="R73" s="1"/>
      <c r="S73" s="1"/>
    </row>
    <row r="74" spans="1:19">
      <c r="A74" s="1"/>
      <c r="B74" s="1"/>
      <c r="C74" s="1"/>
      <c r="D74" s="1"/>
      <c r="E74" s="1"/>
      <c r="F74" s="1"/>
      <c r="G74" s="1"/>
      <c r="H74" s="1"/>
      <c r="I74" s="1"/>
      <c r="J74" s="1"/>
      <c r="K74" s="1"/>
      <c r="L74" s="1"/>
      <c r="M74" s="1"/>
      <c r="N74" s="1"/>
      <c r="O74" s="1"/>
      <c r="P74" s="1"/>
      <c r="Q74" s="1"/>
      <c r="R74" s="1"/>
      <c r="S74" s="1"/>
    </row>
    <row r="75" spans="1:19">
      <c r="A75" s="1"/>
      <c r="B75" s="1"/>
      <c r="C75" s="1"/>
      <c r="D75" s="1"/>
      <c r="E75" s="1"/>
      <c r="F75" s="1"/>
      <c r="G75" s="1"/>
      <c r="H75" s="1"/>
      <c r="I75" s="1"/>
      <c r="J75" s="1"/>
      <c r="K75" s="1"/>
      <c r="L75" s="1"/>
      <c r="M75" s="1"/>
      <c r="N75" s="1"/>
      <c r="O75" s="1"/>
      <c r="P75" s="1"/>
      <c r="Q75" s="1"/>
      <c r="R75" s="1"/>
      <c r="S75" s="1"/>
    </row>
    <row r="76" spans="1:19">
      <c r="A76" s="1"/>
      <c r="B76" s="1"/>
      <c r="C76" s="1"/>
      <c r="D76" s="1"/>
      <c r="E76" s="1"/>
      <c r="F76" s="1"/>
      <c r="G76" s="1"/>
      <c r="H76" s="1"/>
      <c r="I76" s="1"/>
      <c r="J76" s="1"/>
      <c r="K76" s="1"/>
      <c r="L76" s="1"/>
      <c r="M76" s="1"/>
      <c r="N76" s="1"/>
      <c r="O76" s="1"/>
      <c r="P76" s="1"/>
      <c r="Q76" s="1"/>
      <c r="R76" s="1"/>
      <c r="S76" s="1"/>
    </row>
    <row r="77" spans="1:19">
      <c r="A77" s="1"/>
      <c r="B77" s="1"/>
      <c r="C77" s="1"/>
      <c r="D77" s="1"/>
      <c r="E77" s="1"/>
      <c r="F77" s="1"/>
      <c r="G77" s="1"/>
      <c r="H77" s="1"/>
      <c r="I77" s="1"/>
      <c r="J77" s="1"/>
      <c r="K77" s="1"/>
      <c r="L77" s="1"/>
      <c r="M77" s="1"/>
      <c r="N77" s="1"/>
      <c r="O77" s="1"/>
      <c r="P77" s="1"/>
      <c r="Q77" s="1"/>
      <c r="R77" s="1"/>
      <c r="S77" s="1"/>
    </row>
    <row r="78" spans="1:19">
      <c r="A78" s="1"/>
      <c r="B78" s="1"/>
      <c r="C78" s="1"/>
      <c r="D78" s="1"/>
      <c r="E78" s="1"/>
      <c r="F78" s="1"/>
      <c r="G78" s="1"/>
      <c r="H78" s="1"/>
      <c r="I78" s="1"/>
      <c r="J78" s="1"/>
      <c r="K78" s="1"/>
      <c r="L78" s="1"/>
      <c r="M78" s="1"/>
      <c r="N78" s="1"/>
      <c r="O78" s="1"/>
      <c r="P78" s="1"/>
      <c r="Q78" s="1"/>
      <c r="R78" s="1"/>
      <c r="S78" s="1"/>
    </row>
    <row r="79" spans="1:19">
      <c r="A79" s="1"/>
      <c r="B79" s="1"/>
      <c r="C79" s="1"/>
      <c r="D79" s="1"/>
      <c r="E79" s="1"/>
      <c r="F79" s="1"/>
      <c r="G79" s="1"/>
      <c r="H79" s="1"/>
      <c r="I79" s="1"/>
      <c r="J79" s="1"/>
      <c r="K79" s="1"/>
      <c r="L79" s="1"/>
      <c r="M79" s="1"/>
      <c r="N79" s="1"/>
      <c r="O79" s="1"/>
      <c r="P79" s="1"/>
      <c r="Q79" s="1"/>
      <c r="R79" s="1"/>
      <c r="S79" s="1"/>
    </row>
    <row r="80" spans="1:19">
      <c r="A80" s="1"/>
      <c r="B80" s="1"/>
      <c r="C80" s="1"/>
      <c r="D80" s="1"/>
      <c r="E80" s="1"/>
      <c r="F80" s="1"/>
      <c r="G80" s="1"/>
      <c r="H80" s="1"/>
      <c r="I80" s="1"/>
      <c r="J80" s="1"/>
      <c r="K80" s="1"/>
      <c r="L80" s="1"/>
      <c r="M80" s="1"/>
      <c r="N80" s="1"/>
      <c r="O80" s="1"/>
      <c r="P80" s="1"/>
      <c r="Q80" s="1"/>
      <c r="R80" s="1"/>
      <c r="S80" s="1"/>
    </row>
    <row r="81" spans="1:19">
      <c r="A81" s="1"/>
      <c r="B81" s="1"/>
      <c r="C81" s="1"/>
      <c r="D81" s="1"/>
      <c r="E81" s="1"/>
      <c r="F81" s="1"/>
      <c r="G81" s="1"/>
      <c r="H81" s="1"/>
      <c r="I81" s="1"/>
      <c r="J81" s="1"/>
      <c r="K81" s="1"/>
      <c r="L81" s="1"/>
      <c r="M81" s="1"/>
      <c r="N81" s="1"/>
      <c r="O81" s="1"/>
      <c r="P81" s="1"/>
      <c r="Q81" s="1"/>
      <c r="R81" s="1"/>
      <c r="S81" s="1"/>
    </row>
    <row r="82" spans="1:19" ht="6" customHeight="1">
      <c r="A82" s="1"/>
      <c r="B82" s="1"/>
      <c r="C82" s="1"/>
      <c r="D82" s="1"/>
      <c r="E82" s="1"/>
      <c r="F82" s="1"/>
      <c r="G82" s="1"/>
      <c r="H82" s="1"/>
      <c r="I82" s="1"/>
      <c r="J82" s="1"/>
      <c r="K82" s="1"/>
      <c r="L82" s="1"/>
      <c r="M82" s="1"/>
      <c r="N82" s="1"/>
      <c r="O82" s="1"/>
      <c r="P82" s="1"/>
      <c r="Q82" s="1"/>
      <c r="R82" s="1"/>
      <c r="S82" s="1"/>
    </row>
    <row r="83" spans="1:19">
      <c r="A83" s="1"/>
      <c r="B83" s="1"/>
      <c r="C83" s="1"/>
      <c r="D83" s="1"/>
      <c r="E83" s="1"/>
      <c r="F83" s="1"/>
      <c r="G83" s="1"/>
      <c r="H83" s="1"/>
      <c r="I83" s="1"/>
      <c r="J83" s="1"/>
      <c r="K83" s="1"/>
      <c r="L83" s="1"/>
      <c r="M83" s="1"/>
      <c r="N83" s="1"/>
      <c r="O83" s="1"/>
      <c r="P83" s="1"/>
      <c r="Q83" s="1"/>
      <c r="R83" s="1"/>
      <c r="S83" s="1"/>
    </row>
    <row r="84" spans="1:19">
      <c r="A84" s="1"/>
      <c r="B84" s="1"/>
      <c r="C84" s="1"/>
      <c r="D84" s="1"/>
      <c r="E84" s="1"/>
      <c r="F84" s="1"/>
      <c r="G84" s="1"/>
      <c r="H84" s="1"/>
      <c r="I84" s="1"/>
      <c r="J84" s="1"/>
      <c r="K84" s="1"/>
      <c r="L84" s="1"/>
      <c r="M84" s="1"/>
      <c r="N84" s="1"/>
      <c r="O84" s="1"/>
      <c r="P84" s="1"/>
      <c r="Q84" s="1"/>
      <c r="R84" s="1"/>
      <c r="S84" s="1"/>
    </row>
    <row r="85" spans="1:19">
      <c r="A85" s="1"/>
      <c r="B85" s="1"/>
      <c r="C85" s="1"/>
      <c r="D85" s="1"/>
      <c r="E85" s="1"/>
      <c r="F85" s="1"/>
      <c r="G85" s="1"/>
      <c r="H85" s="1"/>
      <c r="I85" s="1"/>
      <c r="J85" s="1"/>
      <c r="K85" s="1"/>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row r="87" spans="1:19">
      <c r="A87" s="1"/>
      <c r="B87" s="1"/>
      <c r="C87" s="1"/>
      <c r="D87" s="1"/>
      <c r="E87" s="1"/>
      <c r="F87" s="1"/>
      <c r="G87" s="1"/>
      <c r="H87" s="1"/>
      <c r="I87" s="1"/>
      <c r="J87" s="1"/>
      <c r="K87" s="1"/>
      <c r="L87" s="1"/>
      <c r="M87" s="1"/>
      <c r="N87" s="1"/>
      <c r="O87" s="1"/>
      <c r="P87" s="1"/>
      <c r="Q87" s="1"/>
      <c r="R87" s="1"/>
      <c r="S87" s="1"/>
    </row>
    <row r="88" spans="1:19">
      <c r="A88" s="1"/>
      <c r="B88" s="1"/>
      <c r="C88" s="1"/>
      <c r="D88" s="1"/>
      <c r="E88" s="1"/>
      <c r="F88" s="1"/>
      <c r="G88" s="1"/>
      <c r="H88" s="1"/>
      <c r="I88" s="1"/>
      <c r="J88" s="1"/>
      <c r="K88" s="1"/>
      <c r="L88" s="1"/>
      <c r="M88" s="1"/>
      <c r="N88" s="1"/>
      <c r="O88" s="1"/>
      <c r="P88" s="1"/>
      <c r="Q88" s="1"/>
      <c r="R88" s="1"/>
      <c r="S88" s="1"/>
    </row>
    <row r="89" spans="1:19">
      <c r="A89" s="1"/>
      <c r="B89" s="1"/>
      <c r="C89" s="1"/>
      <c r="D89" s="1"/>
      <c r="E89" s="1"/>
      <c r="F89" s="1"/>
      <c r="G89" s="1"/>
      <c r="H89" s="1"/>
      <c r="I89" s="1"/>
      <c r="J89" s="1"/>
      <c r="K89" s="1"/>
      <c r="L89" s="1"/>
      <c r="M89" s="1"/>
      <c r="N89" s="1"/>
      <c r="O89" s="1"/>
      <c r="P89" s="1"/>
      <c r="Q89" s="1"/>
      <c r="R89" s="1"/>
      <c r="S89" s="1"/>
    </row>
    <row r="90" spans="1:19" ht="12.75" customHeight="1">
      <c r="A90" s="1"/>
      <c r="B90" s="1"/>
      <c r="C90" s="1"/>
      <c r="D90" s="358"/>
      <c r="E90" s="359"/>
      <c r="F90" s="359"/>
      <c r="G90" s="359"/>
      <c r="H90" s="359"/>
      <c r="I90" s="359"/>
      <c r="J90" s="359"/>
      <c r="K90" s="359"/>
      <c r="L90" s="359"/>
      <c r="M90" s="359"/>
      <c r="N90" s="1"/>
      <c r="O90" s="1"/>
      <c r="P90" s="1"/>
      <c r="Q90" s="1"/>
      <c r="R90" s="1"/>
      <c r="S90" s="1"/>
    </row>
    <row r="91" spans="1:19" ht="12.75" customHeight="1">
      <c r="A91" s="1"/>
      <c r="B91" s="1"/>
      <c r="C91" s="1"/>
      <c r="D91" s="359"/>
      <c r="E91" s="359"/>
      <c r="F91" s="359"/>
      <c r="G91" s="359"/>
      <c r="H91" s="359"/>
      <c r="I91" s="359"/>
      <c r="J91" s="359"/>
      <c r="K91" s="359"/>
      <c r="L91" s="359"/>
      <c r="M91" s="359"/>
      <c r="N91" s="1"/>
      <c r="O91" s="1"/>
      <c r="P91" s="1"/>
      <c r="Q91" s="1"/>
      <c r="R91" s="1"/>
      <c r="S91" s="1"/>
    </row>
    <row r="92" spans="1:19" ht="12.75" customHeight="1">
      <c r="A92" s="1"/>
      <c r="B92" s="1"/>
      <c r="C92" s="1"/>
      <c r="D92" s="359"/>
      <c r="E92" s="359"/>
      <c r="F92" s="359"/>
      <c r="G92" s="359"/>
      <c r="H92" s="359"/>
      <c r="I92" s="359"/>
      <c r="J92" s="359"/>
      <c r="K92" s="359"/>
      <c r="L92" s="359"/>
      <c r="M92" s="359"/>
      <c r="N92" s="1"/>
      <c r="O92" s="1"/>
      <c r="P92" s="1"/>
      <c r="Q92" s="1"/>
      <c r="R92" s="1"/>
      <c r="S92" s="1"/>
    </row>
    <row r="93" spans="1:19">
      <c r="A93" s="1"/>
      <c r="B93" s="1"/>
      <c r="C93" s="1"/>
      <c r="D93" s="1"/>
      <c r="E93" s="1"/>
      <c r="F93" s="1"/>
      <c r="G93" s="1"/>
      <c r="H93" s="1"/>
      <c r="I93" s="1"/>
      <c r="J93" s="1"/>
      <c r="K93" s="1"/>
      <c r="L93" s="1"/>
      <c r="M93" s="1"/>
      <c r="N93" s="1"/>
      <c r="O93" s="1"/>
      <c r="P93" s="1"/>
      <c r="Q93" s="1"/>
      <c r="R93" s="1"/>
      <c r="S93" s="1"/>
    </row>
    <row r="94" spans="1:19">
      <c r="A94" s="1"/>
      <c r="B94" s="1"/>
      <c r="C94" s="1"/>
      <c r="D94" s="1"/>
      <c r="E94" s="1"/>
      <c r="F94" s="1"/>
      <c r="G94" s="1"/>
      <c r="H94" s="1"/>
      <c r="I94" s="1"/>
      <c r="J94" s="1"/>
      <c r="K94" s="1"/>
      <c r="L94" s="1"/>
      <c r="M94" s="1"/>
      <c r="N94" s="1"/>
      <c r="O94" s="1"/>
      <c r="P94" s="1"/>
      <c r="Q94" s="1"/>
      <c r="R94" s="1"/>
      <c r="S94" s="1"/>
    </row>
    <row r="95" spans="1:19">
      <c r="A95" s="1"/>
      <c r="C95" s="1"/>
      <c r="D95" s="1"/>
      <c r="E95" s="1"/>
      <c r="F95" s="1"/>
      <c r="G95" s="1"/>
      <c r="H95" s="1"/>
      <c r="I95" s="1"/>
      <c r="J95" s="1"/>
      <c r="K95" s="1"/>
      <c r="L95" s="1"/>
      <c r="M95" s="1"/>
      <c r="N95" s="1"/>
      <c r="O95" s="1"/>
      <c r="P95" s="1"/>
      <c r="Q95" s="1"/>
      <c r="R95" s="1"/>
      <c r="S95" s="1"/>
    </row>
    <row r="96" spans="1:19">
      <c r="A96" s="1"/>
      <c r="C96" s="1"/>
      <c r="D96" s="1"/>
      <c r="E96" s="1"/>
      <c r="F96" s="1"/>
      <c r="G96" s="1"/>
      <c r="H96" s="1"/>
      <c r="I96" s="1"/>
      <c r="J96" s="1"/>
      <c r="K96" s="1"/>
      <c r="L96" s="1"/>
      <c r="M96" s="1"/>
      <c r="N96" s="1"/>
      <c r="O96" s="1"/>
      <c r="P96" s="1"/>
      <c r="Q96" s="1"/>
      <c r="R96" s="1"/>
      <c r="S96" s="1"/>
    </row>
    <row r="97" spans="1:19">
      <c r="A97" s="1"/>
      <c r="C97" s="1"/>
      <c r="D97" s="1"/>
      <c r="E97" s="1"/>
      <c r="F97" s="1"/>
      <c r="G97" s="1"/>
      <c r="H97" s="1"/>
      <c r="I97" s="1"/>
      <c r="J97" s="1"/>
      <c r="K97" s="1"/>
      <c r="L97" s="1"/>
      <c r="M97" s="1"/>
      <c r="N97" s="1"/>
      <c r="O97" s="1"/>
      <c r="P97" s="1"/>
      <c r="Q97" s="1"/>
      <c r="R97" s="1"/>
      <c r="S97" s="1"/>
    </row>
    <row r="98" spans="1:19">
      <c r="A98" s="1"/>
      <c r="B98" s="1"/>
      <c r="C98" s="1"/>
      <c r="D98" s="1"/>
      <c r="E98" s="1"/>
      <c r="F98" s="1"/>
      <c r="G98" s="1"/>
      <c r="H98" s="1"/>
      <c r="I98" s="1"/>
      <c r="J98" s="1"/>
      <c r="K98" s="1"/>
      <c r="L98" s="1"/>
      <c r="M98" s="1"/>
      <c r="N98" s="1"/>
      <c r="O98" s="1"/>
      <c r="P98" s="1"/>
      <c r="Q98" s="1"/>
      <c r="R98" s="1"/>
      <c r="S98" s="1"/>
    </row>
  </sheetData>
  <mergeCells count="78">
    <mergeCell ref="F14:G15"/>
    <mergeCell ref="N48:O48"/>
    <mergeCell ref="N49:O50"/>
    <mergeCell ref="O36:P36"/>
    <mergeCell ref="J14:K15"/>
    <mergeCell ref="H18:I18"/>
    <mergeCell ref="H19:I19"/>
    <mergeCell ref="H33:K34"/>
    <mergeCell ref="F19:G19"/>
    <mergeCell ref="H23:I23"/>
    <mergeCell ref="H2:L2"/>
    <mergeCell ref="G4:N4"/>
    <mergeCell ref="L37:N38"/>
    <mergeCell ref="B21:E21"/>
    <mergeCell ref="B19:E19"/>
    <mergeCell ref="L14:M15"/>
    <mergeCell ref="L16:M17"/>
    <mergeCell ref="H14:I15"/>
    <mergeCell ref="B6:P9"/>
    <mergeCell ref="C36:D36"/>
    <mergeCell ref="N54:O54"/>
    <mergeCell ref="J18:K18"/>
    <mergeCell ref="L18:M18"/>
    <mergeCell ref="O30:P31"/>
    <mergeCell ref="N51:O51"/>
    <mergeCell ref="B27:E28"/>
    <mergeCell ref="L21:M21"/>
    <mergeCell ref="H21:I21"/>
    <mergeCell ref="J19:K19"/>
    <mergeCell ref="L19:M19"/>
    <mergeCell ref="F13:M13"/>
    <mergeCell ref="F18:G18"/>
    <mergeCell ref="H27:I28"/>
    <mergeCell ref="F53:I55"/>
    <mergeCell ref="G44:L46"/>
    <mergeCell ref="M58:N68"/>
    <mergeCell ref="M56:N56"/>
    <mergeCell ref="J16:K17"/>
    <mergeCell ref="N52:O52"/>
    <mergeCell ref="N55:O55"/>
    <mergeCell ref="D90:M92"/>
    <mergeCell ref="G52:H52"/>
    <mergeCell ref="F27:G28"/>
    <mergeCell ref="J25:K25"/>
    <mergeCell ref="H25:I25"/>
    <mergeCell ref="L25:M25"/>
    <mergeCell ref="K53:L53"/>
    <mergeCell ref="Q34:R35"/>
    <mergeCell ref="H32:K32"/>
    <mergeCell ref="N53:O53"/>
    <mergeCell ref="P44:Q45"/>
    <mergeCell ref="P46:Q46"/>
    <mergeCell ref="N42:O42"/>
    <mergeCell ref="P42:Q42"/>
    <mergeCell ref="P43:Q43"/>
    <mergeCell ref="S34:S35"/>
    <mergeCell ref="Q36:R36"/>
    <mergeCell ref="P41:Q41"/>
    <mergeCell ref="L27:M28"/>
    <mergeCell ref="S30:S31"/>
    <mergeCell ref="S32:S33"/>
    <mergeCell ref="O32:P33"/>
    <mergeCell ref="Q32:R33"/>
    <mergeCell ref="O34:P35"/>
    <mergeCell ref="Q30:R31"/>
    <mergeCell ref="J27:K28"/>
    <mergeCell ref="J21:K21"/>
    <mergeCell ref="B23:E23"/>
    <mergeCell ref="F23:G23"/>
    <mergeCell ref="N27:P28"/>
    <mergeCell ref="L23:M23"/>
    <mergeCell ref="B25:E25"/>
    <mergeCell ref="N19:P19"/>
    <mergeCell ref="N23:P23"/>
    <mergeCell ref="F25:G25"/>
    <mergeCell ref="N21:P21"/>
    <mergeCell ref="F21:G21"/>
    <mergeCell ref="J23:K23"/>
  </mergeCells>
  <phoneticPr fontId="3" type="noConversion"/>
  <pageMargins left="0.74803149606299213" right="0.74803149606299213" top="1.299212598425197" bottom="0.98425196850393704" header="0.51181102362204722" footer="0.51181102362204722"/>
  <pageSetup paperSize="9" scale="51" orientation="landscape" horizontalDpi="4294967293" r:id="rId1"/>
  <headerFooter alignWithMargins="0">
    <oddHeader>&amp;L&amp;14&amp;G&amp;C&amp;14Affordable and Community Housing Assessment Calculator v2.0 February 2009</oddHeader>
    <oddFooter>&amp;L&amp;14Date Printed &amp;D&amp;C&amp;14&amp;A</oddFooter>
  </headerFooter>
  <drawing r:id="rId2"/>
  <legacyDrawingHF r:id="rId3"/>
</worksheet>
</file>

<file path=xl/worksheets/sheet3.xml><?xml version="1.0" encoding="utf-8"?>
<worksheet xmlns="http://schemas.openxmlformats.org/spreadsheetml/2006/main" xmlns:r="http://schemas.openxmlformats.org/officeDocument/2006/relationships">
  <dimension ref="B1:Y98"/>
  <sheetViews>
    <sheetView showGridLines="0" zoomScale="70" zoomScaleNormal="70" zoomScaleSheetLayoutView="70" workbookViewId="0">
      <selection activeCell="F88" sqref="F88"/>
    </sheetView>
  </sheetViews>
  <sheetFormatPr defaultRowHeight="12.75"/>
  <cols>
    <col min="1" max="1" width="0.85546875" style="41" customWidth="1"/>
    <col min="2" max="2" width="13.42578125" style="41" customWidth="1"/>
    <col min="3" max="3" width="17" style="41" customWidth="1"/>
    <col min="4" max="4" width="12.140625" style="41" customWidth="1"/>
    <col min="5" max="5" width="14.7109375" style="41" customWidth="1"/>
    <col min="6" max="6" width="14.85546875" style="41" customWidth="1"/>
    <col min="7" max="7" width="16.140625" style="41" customWidth="1"/>
    <col min="8" max="8" width="18.5703125" style="41" customWidth="1"/>
    <col min="9" max="9" width="5.85546875" style="41" customWidth="1"/>
    <col min="10" max="10" width="14.140625" style="41" customWidth="1"/>
    <col min="11" max="11" width="15.5703125" style="41" customWidth="1"/>
    <col min="12" max="12" width="14.7109375" style="41" customWidth="1"/>
    <col min="13" max="13" width="15.7109375" style="41" customWidth="1"/>
    <col min="14" max="14" width="28.5703125" style="41" customWidth="1"/>
    <col min="15" max="15" width="18.28515625" style="41" customWidth="1"/>
    <col min="16" max="16" width="22.5703125" style="41" customWidth="1"/>
    <col min="17" max="17" width="16.140625" style="41" customWidth="1"/>
    <col min="18" max="18" width="1.140625" style="41" customWidth="1"/>
    <col min="19" max="19" width="9.140625" style="41"/>
    <col min="20" max="22" width="10.5703125" style="41" customWidth="1"/>
    <col min="23" max="24" width="9.140625" style="41"/>
    <col min="25" max="25" width="14" style="41" customWidth="1"/>
    <col min="26" max="16384" width="9.140625" style="41"/>
  </cols>
  <sheetData>
    <row r="1" spans="2:20" s="57" customFormat="1" ht="6.75" customHeight="1">
      <c r="N1" s="253"/>
      <c r="O1" s="253"/>
      <c r="P1" s="253"/>
      <c r="Q1" s="253"/>
    </row>
    <row r="2" spans="2:20" s="57" customFormat="1" ht="16.5" customHeight="1">
      <c r="G2" s="178" t="s">
        <v>91</v>
      </c>
      <c r="H2" s="526" t="str">
        <f>IF(Instructions!$E$20="","",Instructions!$E$20)</f>
        <v/>
      </c>
      <c r="I2" s="527"/>
      <c r="J2" s="527"/>
      <c r="K2" s="527"/>
      <c r="L2" s="528"/>
    </row>
    <row r="3" spans="2:20" customFormat="1" ht="6.75" customHeight="1">
      <c r="N3" s="57"/>
      <c r="O3" s="57"/>
      <c r="P3" s="57"/>
      <c r="Q3" s="57"/>
    </row>
    <row r="4" spans="2:20" ht="19.5" customHeight="1">
      <c r="E4" s="400" t="s">
        <v>93</v>
      </c>
      <c r="F4" s="401"/>
      <c r="G4" s="401"/>
      <c r="H4" s="401"/>
      <c r="I4" s="401"/>
      <c r="J4" s="401"/>
      <c r="K4" s="401"/>
      <c r="L4" s="401"/>
      <c r="M4" s="402"/>
      <c r="N4" s="57"/>
      <c r="O4" s="57"/>
      <c r="P4" s="57"/>
      <c r="Q4" s="57"/>
      <c r="R4" s="46"/>
    </row>
    <row r="5" spans="2:20" ht="8.25" customHeight="1">
      <c r="G5" s="105"/>
      <c r="H5" s="103"/>
    </row>
    <row r="6" spans="2:20" ht="7.5" customHeight="1">
      <c r="B6" s="417" t="s">
        <v>16</v>
      </c>
      <c r="C6" s="417"/>
      <c r="D6" s="417"/>
      <c r="E6" s="417"/>
      <c r="F6" s="417"/>
      <c r="G6" s="417"/>
      <c r="H6" s="417"/>
      <c r="I6" s="417"/>
      <c r="J6" s="417"/>
      <c r="K6" s="417"/>
      <c r="L6" s="417"/>
      <c r="M6" s="417"/>
      <c r="N6" s="417"/>
      <c r="O6" s="96"/>
      <c r="P6" s="96"/>
      <c r="Q6" s="96"/>
    </row>
    <row r="7" spans="2:20" ht="7.5" customHeight="1">
      <c r="B7" s="417"/>
      <c r="C7" s="417"/>
      <c r="D7" s="417"/>
      <c r="E7" s="417"/>
      <c r="F7" s="417"/>
      <c r="G7" s="417"/>
      <c r="H7" s="417"/>
      <c r="I7" s="417"/>
      <c r="J7" s="417"/>
      <c r="K7" s="417"/>
      <c r="L7" s="417"/>
      <c r="M7" s="417"/>
      <c r="N7" s="417"/>
      <c r="O7" s="96"/>
      <c r="P7" s="96"/>
      <c r="Q7" s="96"/>
    </row>
    <row r="8" spans="2:20" ht="7.5" customHeight="1">
      <c r="B8" s="417"/>
      <c r="C8" s="417"/>
      <c r="D8" s="417"/>
      <c r="E8" s="417"/>
      <c r="F8" s="417"/>
      <c r="G8" s="417"/>
      <c r="H8" s="417"/>
      <c r="I8" s="417"/>
      <c r="J8" s="417"/>
      <c r="K8" s="417"/>
      <c r="L8" s="417"/>
      <c r="M8" s="417"/>
      <c r="N8" s="417"/>
      <c r="O8" s="96"/>
      <c r="P8" s="96"/>
      <c r="Q8" s="96"/>
    </row>
    <row r="9" spans="2:20" ht="7.5" customHeight="1">
      <c r="B9" s="417"/>
      <c r="C9" s="417"/>
      <c r="D9" s="417"/>
      <c r="E9" s="417"/>
      <c r="F9" s="417"/>
      <c r="G9" s="417"/>
      <c r="H9" s="417"/>
      <c r="I9" s="417"/>
      <c r="J9" s="417"/>
      <c r="K9" s="417"/>
      <c r="L9" s="417"/>
      <c r="M9" s="417"/>
      <c r="N9" s="417"/>
      <c r="O9" s="96"/>
      <c r="P9" s="96"/>
      <c r="Q9" s="96"/>
    </row>
    <row r="11" spans="2:20" s="43" customFormat="1" ht="31.5" customHeight="1">
      <c r="B11" s="498" t="s">
        <v>63</v>
      </c>
      <c r="C11" s="499"/>
      <c r="D11" s="499"/>
      <c r="E11" s="499"/>
      <c r="F11" s="499"/>
      <c r="G11" s="499"/>
      <c r="H11" s="499"/>
      <c r="I11" s="499"/>
      <c r="J11" s="499"/>
      <c r="K11" s="499"/>
      <c r="L11" s="499"/>
      <c r="M11" s="499"/>
      <c r="N11" s="500"/>
      <c r="O11" s="55"/>
      <c r="P11" s="55"/>
      <c r="Q11" s="55"/>
      <c r="R11" s="42"/>
    </row>
    <row r="12" spans="2:20" s="43" customFormat="1" ht="21" customHeight="1">
      <c r="B12" s="501"/>
      <c r="C12" s="502"/>
      <c r="D12" s="502"/>
      <c r="E12" s="502"/>
      <c r="F12" s="502"/>
      <c r="G12" s="502"/>
      <c r="H12" s="502"/>
      <c r="I12" s="502"/>
      <c r="J12" s="502"/>
      <c r="K12" s="502"/>
      <c r="L12" s="502"/>
      <c r="M12" s="502"/>
      <c r="N12" s="503"/>
      <c r="O12" s="55"/>
      <c r="P12" s="55"/>
      <c r="Q12" s="55"/>
      <c r="R12" s="42"/>
    </row>
    <row r="13" spans="2:20" customFormat="1" ht="9.75" customHeight="1"/>
    <row r="14" spans="2:20" ht="18" customHeight="1" thickBot="1">
      <c r="B14" s="47"/>
      <c r="C14" s="45"/>
      <c r="D14" s="45"/>
      <c r="E14" s="45"/>
      <c r="F14" s="45"/>
      <c r="G14" s="45"/>
      <c r="H14" s="48" t="s">
        <v>148</v>
      </c>
      <c r="I14" s="49"/>
      <c r="J14" s="49"/>
      <c r="K14" s="49"/>
      <c r="L14" s="45"/>
      <c r="M14" s="45"/>
      <c r="N14" s="45"/>
      <c r="O14" s="45"/>
      <c r="P14" s="45"/>
      <c r="Q14" s="45"/>
      <c r="R14" s="45"/>
      <c r="S14" s="46"/>
      <c r="T14" s="46"/>
    </row>
    <row r="15" spans="2:20" ht="33" customHeight="1">
      <c r="B15" s="46"/>
      <c r="H15" s="510" t="s">
        <v>53</v>
      </c>
      <c r="I15" s="512"/>
      <c r="J15" s="122" t="s">
        <v>149</v>
      </c>
      <c r="R15" s="46"/>
      <c r="S15" s="46"/>
      <c r="T15" s="46"/>
    </row>
    <row r="16" spans="2:20" ht="15">
      <c r="B16" s="46"/>
      <c r="G16" s="50"/>
      <c r="H16" s="513" t="s">
        <v>35</v>
      </c>
      <c r="I16" s="514"/>
      <c r="J16" s="123">
        <v>35</v>
      </c>
      <c r="R16" s="46"/>
      <c r="S16" s="46"/>
      <c r="T16" s="46"/>
    </row>
    <row r="17" spans="2:20" ht="15">
      <c r="B17" s="46"/>
      <c r="G17" s="50"/>
      <c r="H17" s="496" t="s">
        <v>54</v>
      </c>
      <c r="I17" s="497"/>
      <c r="J17" s="124">
        <v>45</v>
      </c>
      <c r="K17" s="51"/>
      <c r="R17" s="46"/>
      <c r="S17" s="46"/>
      <c r="T17" s="46"/>
    </row>
    <row r="18" spans="2:20" ht="15">
      <c r="B18" s="46"/>
      <c r="H18" s="496" t="s">
        <v>55</v>
      </c>
      <c r="I18" s="497"/>
      <c r="J18" s="124">
        <v>70</v>
      </c>
      <c r="K18" s="51"/>
      <c r="R18" s="46"/>
      <c r="S18" s="46"/>
      <c r="T18" s="46"/>
    </row>
    <row r="19" spans="2:20" ht="15">
      <c r="B19" s="46"/>
      <c r="G19" s="50"/>
      <c r="H19" s="496" t="s">
        <v>56</v>
      </c>
      <c r="I19" s="497"/>
      <c r="J19" s="124">
        <v>90</v>
      </c>
      <c r="K19" s="51"/>
      <c r="R19" s="46"/>
      <c r="S19" s="46"/>
      <c r="T19" s="46"/>
    </row>
    <row r="20" spans="2:20" ht="15.75" thickBot="1">
      <c r="B20" s="46"/>
      <c r="G20" s="50"/>
      <c r="H20" s="482" t="s">
        <v>57</v>
      </c>
      <c r="I20" s="483"/>
      <c r="J20" s="125">
        <v>115</v>
      </c>
      <c r="K20" s="46"/>
      <c r="N20" s="52"/>
      <c r="O20" s="52"/>
      <c r="P20" s="52"/>
      <c r="Q20" s="52"/>
      <c r="R20" s="46"/>
      <c r="S20" s="46"/>
      <c r="T20" s="46"/>
    </row>
    <row r="21" spans="2:20" ht="8.25" customHeight="1" thickBot="1"/>
    <row r="22" spans="2:20" ht="21.75" customHeight="1">
      <c r="B22" s="46"/>
      <c r="C22" s="46"/>
      <c r="D22" s="53"/>
      <c r="E22" s="50"/>
      <c r="G22" s="531" t="s">
        <v>36</v>
      </c>
      <c r="H22" s="532"/>
      <c r="I22" s="532"/>
      <c r="J22" s="532"/>
      <c r="K22" s="533"/>
      <c r="L22" s="52"/>
      <c r="M22" s="46"/>
      <c r="N22" s="46"/>
      <c r="O22" s="46"/>
      <c r="P22" s="46"/>
      <c r="Q22" s="46"/>
      <c r="R22" s="46"/>
    </row>
    <row r="23" spans="2:20" ht="18.75" customHeight="1" thickBot="1">
      <c r="B23" s="46"/>
      <c r="C23" s="46"/>
      <c r="D23" s="53"/>
      <c r="E23" s="50"/>
      <c r="G23" s="126">
        <f>'Part A - Assess Demand'!H33</f>
        <v>0</v>
      </c>
      <c r="H23" s="534" t="s">
        <v>72</v>
      </c>
      <c r="I23" s="534"/>
      <c r="J23" s="534"/>
      <c r="K23" s="535"/>
      <c r="L23" s="52"/>
      <c r="M23" s="46"/>
      <c r="N23" s="46"/>
      <c r="O23" s="46"/>
      <c r="P23" s="46"/>
      <c r="Q23" s="46"/>
      <c r="R23" s="46"/>
    </row>
    <row r="24" spans="2:20" ht="9" customHeight="1">
      <c r="B24" s="46"/>
      <c r="C24" s="46"/>
      <c r="D24" s="53"/>
      <c r="E24" s="50"/>
      <c r="G24" s="90"/>
      <c r="H24" s="91"/>
      <c r="I24" s="91"/>
      <c r="J24" s="91"/>
      <c r="K24" s="91"/>
      <c r="L24" s="52"/>
      <c r="M24" s="46"/>
      <c r="N24" s="46"/>
      <c r="O24" s="46"/>
      <c r="P24" s="46"/>
      <c r="Q24" s="46"/>
      <c r="R24" s="46"/>
    </row>
    <row r="25" spans="2:20" s="2" customFormat="1" ht="19.5" customHeight="1">
      <c r="B25" s="54" t="s">
        <v>80</v>
      </c>
    </row>
    <row r="26" spans="2:20" ht="9" customHeight="1">
      <c r="B26" s="46"/>
      <c r="C26" s="46"/>
      <c r="D26" s="53"/>
      <c r="E26" s="50"/>
      <c r="F26" s="50"/>
      <c r="G26" s="46"/>
      <c r="H26" s="46"/>
      <c r="I26" s="46"/>
      <c r="J26" s="52"/>
      <c r="K26" s="52"/>
      <c r="L26" s="52"/>
      <c r="M26" s="46"/>
      <c r="N26" s="46"/>
      <c r="O26" s="46"/>
      <c r="P26" s="46"/>
      <c r="Q26" s="46"/>
      <c r="R26" s="46"/>
    </row>
    <row r="27" spans="2:20" ht="18" customHeight="1">
      <c r="B27" s="258" t="s">
        <v>42</v>
      </c>
      <c r="C27" s="498" t="s">
        <v>64</v>
      </c>
      <c r="D27" s="499"/>
      <c r="E27" s="499"/>
      <c r="F27" s="499"/>
      <c r="G27" s="499"/>
      <c r="H27" s="499"/>
      <c r="I27" s="499"/>
      <c r="J27" s="499"/>
      <c r="K27" s="499"/>
      <c r="L27" s="499"/>
      <c r="M27" s="499"/>
      <c r="N27" s="500"/>
      <c r="O27" s="55"/>
      <c r="P27" s="55"/>
      <c r="Q27" s="55"/>
      <c r="R27" s="46"/>
    </row>
    <row r="28" spans="2:20" ht="18" customHeight="1">
      <c r="C28" s="501"/>
      <c r="D28" s="502"/>
      <c r="E28" s="502"/>
      <c r="F28" s="502"/>
      <c r="G28" s="502"/>
      <c r="H28" s="502"/>
      <c r="I28" s="502"/>
      <c r="J28" s="502"/>
      <c r="K28" s="502"/>
      <c r="L28" s="502"/>
      <c r="M28" s="502"/>
      <c r="N28" s="503"/>
      <c r="O28" s="55"/>
      <c r="P28" s="55"/>
      <c r="Q28" s="55"/>
      <c r="R28" s="46"/>
    </row>
    <row r="29" spans="2:20" ht="15.75" customHeight="1">
      <c r="C29" s="507" t="s">
        <v>74</v>
      </c>
      <c r="D29" s="508"/>
      <c r="E29" s="508"/>
      <c r="F29" s="508"/>
      <c r="G29" s="508"/>
      <c r="H29" s="508"/>
      <c r="I29" s="508"/>
      <c r="J29" s="508"/>
      <c r="K29" s="508"/>
      <c r="L29" s="508"/>
      <c r="M29" s="508"/>
      <c r="N29" s="509"/>
      <c r="O29" s="266"/>
      <c r="P29" s="266"/>
      <c r="Q29" s="266"/>
      <c r="R29" s="46"/>
    </row>
    <row r="30" spans="2:20" ht="9.75" customHeight="1" thickBot="1">
      <c r="C30" s="55"/>
      <c r="D30" s="55"/>
      <c r="E30" s="55"/>
      <c r="F30" s="55"/>
      <c r="G30" s="55"/>
      <c r="H30" s="55"/>
      <c r="I30" s="55"/>
      <c r="J30" s="55"/>
      <c r="K30" s="55"/>
      <c r="L30" s="55"/>
      <c r="M30" s="55"/>
      <c r="N30" s="56"/>
      <c r="O30" s="56"/>
      <c r="P30" s="56"/>
      <c r="Q30" s="56"/>
      <c r="R30" s="46"/>
    </row>
    <row r="31" spans="2:20" ht="15.75" customHeight="1">
      <c r="C31" s="46"/>
      <c r="F31" s="471" t="s">
        <v>9</v>
      </c>
      <c r="G31" s="472"/>
      <c r="H31" s="46"/>
      <c r="K31" s="524" t="s">
        <v>15</v>
      </c>
      <c r="L31" s="525"/>
      <c r="N31" s="46"/>
      <c r="O31" s="46"/>
      <c r="P31" s="46"/>
      <c r="Q31" s="46"/>
      <c r="R31" s="46"/>
    </row>
    <row r="32" spans="2:20" ht="15.75">
      <c r="B32" s="46"/>
      <c r="C32" s="46"/>
      <c r="F32" s="473">
        <f>1-K32</f>
        <v>0.6</v>
      </c>
      <c r="G32" s="474"/>
      <c r="H32" s="46"/>
      <c r="K32" s="529">
        <v>0.4</v>
      </c>
      <c r="L32" s="530"/>
      <c r="N32" s="46"/>
      <c r="O32" s="46"/>
      <c r="P32" s="46"/>
      <c r="Q32" s="46"/>
      <c r="R32" s="46"/>
    </row>
    <row r="33" spans="2:18" s="57" customFormat="1" ht="16.5" thickBot="1">
      <c r="D33" s="154"/>
      <c r="E33" s="153" t="s">
        <v>100</v>
      </c>
      <c r="F33" s="155">
        <f>G23-K33</f>
        <v>0</v>
      </c>
      <c r="G33" s="263" t="s">
        <v>37</v>
      </c>
      <c r="I33" s="156"/>
      <c r="J33" s="157" t="s">
        <v>101</v>
      </c>
      <c r="K33" s="158">
        <f>ROUND(G23*K32,0)</f>
        <v>0</v>
      </c>
      <c r="L33" s="159" t="s">
        <v>37</v>
      </c>
    </row>
    <row r="34" spans="2:18" ht="9.75" customHeight="1">
      <c r="B34" s="46"/>
      <c r="D34" s="46"/>
      <c r="E34" s="46"/>
      <c r="F34" s="46"/>
      <c r="G34" s="46"/>
      <c r="H34" s="46"/>
      <c r="I34" s="46"/>
      <c r="J34" s="46"/>
      <c r="K34" s="46"/>
      <c r="L34" s="46"/>
      <c r="M34" s="46"/>
      <c r="N34" s="46"/>
      <c r="O34" s="46"/>
      <c r="P34" s="46"/>
      <c r="Q34" s="46"/>
      <c r="R34" s="46"/>
    </row>
    <row r="35" spans="2:18" ht="32.25" customHeight="1">
      <c r="B35" s="258" t="s">
        <v>43</v>
      </c>
      <c r="C35" s="498" t="s">
        <v>150</v>
      </c>
      <c r="D35" s="499"/>
      <c r="E35" s="499"/>
      <c r="F35" s="499"/>
      <c r="G35" s="499"/>
      <c r="H35" s="499"/>
      <c r="I35" s="499"/>
      <c r="J35" s="499"/>
      <c r="K35" s="499"/>
      <c r="L35" s="499"/>
      <c r="M35" s="499"/>
      <c r="N35" s="500"/>
      <c r="O35" s="55"/>
      <c r="P35" s="55"/>
      <c r="Q35" s="55"/>
      <c r="R35" s="46"/>
    </row>
    <row r="36" spans="2:18" ht="17.25" customHeight="1">
      <c r="C36" s="501"/>
      <c r="D36" s="502"/>
      <c r="E36" s="502"/>
      <c r="F36" s="502"/>
      <c r="G36" s="502"/>
      <c r="H36" s="502"/>
      <c r="I36" s="502"/>
      <c r="J36" s="502"/>
      <c r="K36" s="502"/>
      <c r="L36" s="502"/>
      <c r="M36" s="502"/>
      <c r="N36" s="503"/>
      <c r="O36" s="55"/>
      <c r="P36" s="55"/>
      <c r="Q36" s="55"/>
      <c r="R36" s="46"/>
    </row>
    <row r="37" spans="2:18" ht="6.75" customHeight="1">
      <c r="C37" s="44"/>
      <c r="D37" s="44"/>
      <c r="E37" s="44"/>
      <c r="F37" s="44"/>
      <c r="G37" s="44"/>
      <c r="H37" s="44"/>
      <c r="I37" s="44"/>
      <c r="J37" s="44"/>
      <c r="K37" s="44"/>
      <c r="L37" s="44"/>
      <c r="M37" s="44"/>
      <c r="N37" s="44"/>
      <c r="O37" s="44"/>
      <c r="P37" s="44"/>
      <c r="Q37" s="44"/>
      <c r="R37" s="46"/>
    </row>
    <row r="38" spans="2:18" s="58" customFormat="1" ht="21.75" customHeight="1" thickBot="1">
      <c r="B38" s="58" t="s">
        <v>60</v>
      </c>
      <c r="F38" s="58" t="s">
        <v>58</v>
      </c>
      <c r="K38" s="58" t="s">
        <v>59</v>
      </c>
    </row>
    <row r="39" spans="2:18" ht="66" customHeight="1">
      <c r="B39" s="510" t="s">
        <v>51</v>
      </c>
      <c r="C39" s="511"/>
      <c r="D39" s="57"/>
      <c r="F39" s="114" t="s">
        <v>48</v>
      </c>
      <c r="G39" s="115" t="s">
        <v>41</v>
      </c>
      <c r="H39" s="116" t="s">
        <v>103</v>
      </c>
      <c r="I39" s="57"/>
      <c r="J39" s="57"/>
      <c r="K39" s="114" t="s">
        <v>48</v>
      </c>
      <c r="L39" s="115" t="s">
        <v>41</v>
      </c>
      <c r="M39" s="116" t="s">
        <v>103</v>
      </c>
      <c r="N39" s="46"/>
      <c r="O39" s="46"/>
      <c r="P39" s="46"/>
      <c r="Q39" s="46"/>
      <c r="R39" s="46"/>
    </row>
    <row r="40" spans="2:18" ht="14.25" customHeight="1">
      <c r="B40" s="127" t="s">
        <v>4</v>
      </c>
      <c r="C40" s="128">
        <v>0.05</v>
      </c>
      <c r="D40" s="57"/>
      <c r="F40" s="150" t="s">
        <v>4</v>
      </c>
      <c r="G40" s="86">
        <v>0.05</v>
      </c>
      <c r="H40" s="117">
        <v>35</v>
      </c>
      <c r="I40" s="57"/>
      <c r="J40" s="57"/>
      <c r="K40" s="160" t="s">
        <v>4</v>
      </c>
      <c r="L40" s="86">
        <v>0.05</v>
      </c>
      <c r="M40" s="117">
        <v>35</v>
      </c>
      <c r="N40" s="46"/>
      <c r="O40" s="46"/>
      <c r="P40" s="46"/>
      <c r="Q40" s="46"/>
      <c r="R40" s="46"/>
    </row>
    <row r="41" spans="2:18" ht="15.75">
      <c r="B41" s="129" t="s">
        <v>5</v>
      </c>
      <c r="C41" s="130">
        <v>0.25</v>
      </c>
      <c r="D41" s="57"/>
      <c r="F41" s="151" t="s">
        <v>5</v>
      </c>
      <c r="G41" s="87">
        <v>0.25</v>
      </c>
      <c r="H41" s="118">
        <v>45</v>
      </c>
      <c r="I41" s="57"/>
      <c r="J41" s="57"/>
      <c r="K41" s="161" t="s">
        <v>5</v>
      </c>
      <c r="L41" s="87">
        <v>0.25</v>
      </c>
      <c r="M41" s="118">
        <v>45</v>
      </c>
    </row>
    <row r="42" spans="2:18" ht="15.75">
      <c r="B42" s="129" t="s">
        <v>6</v>
      </c>
      <c r="C42" s="130">
        <v>0.4</v>
      </c>
      <c r="D42" s="57"/>
      <c r="F42" s="151" t="s">
        <v>6</v>
      </c>
      <c r="G42" s="87">
        <v>0.4</v>
      </c>
      <c r="H42" s="118">
        <v>70</v>
      </c>
      <c r="I42" s="57"/>
      <c r="J42" s="57"/>
      <c r="K42" s="161" t="s">
        <v>6</v>
      </c>
      <c r="L42" s="87">
        <v>0.4</v>
      </c>
      <c r="M42" s="118">
        <v>70</v>
      </c>
    </row>
    <row r="43" spans="2:18" ht="15.75">
      <c r="B43" s="129" t="s">
        <v>7</v>
      </c>
      <c r="C43" s="130">
        <v>0.15</v>
      </c>
      <c r="D43" s="57"/>
      <c r="F43" s="151" t="s">
        <v>7</v>
      </c>
      <c r="G43" s="87">
        <v>0.15</v>
      </c>
      <c r="H43" s="118">
        <v>90</v>
      </c>
      <c r="I43" s="57"/>
      <c r="J43" s="57"/>
      <c r="K43" s="161" t="s">
        <v>7</v>
      </c>
      <c r="L43" s="87">
        <v>0.15</v>
      </c>
      <c r="M43" s="118">
        <v>90</v>
      </c>
    </row>
    <row r="44" spans="2:18" ht="15.75">
      <c r="B44" s="131" t="s">
        <v>8</v>
      </c>
      <c r="C44" s="132">
        <v>0.15</v>
      </c>
      <c r="D44" s="57"/>
      <c r="F44" s="152" t="s">
        <v>8</v>
      </c>
      <c r="G44" s="88">
        <v>0.15</v>
      </c>
      <c r="H44" s="119">
        <v>115</v>
      </c>
      <c r="I44" s="57"/>
      <c r="J44" s="57"/>
      <c r="K44" s="162" t="s">
        <v>8</v>
      </c>
      <c r="L44" s="88">
        <v>0.15</v>
      </c>
      <c r="M44" s="119">
        <v>115</v>
      </c>
    </row>
    <row r="45" spans="2:18" ht="16.5" thickBot="1">
      <c r="B45" s="134" t="s">
        <v>47</v>
      </c>
      <c r="C45" s="133">
        <f>SUM(C40:C44)</f>
        <v>1</v>
      </c>
      <c r="D45" s="59"/>
      <c r="E45" s="60"/>
      <c r="F45" s="134" t="s">
        <v>47</v>
      </c>
      <c r="G45" s="120">
        <f>SUM(G40:G44)</f>
        <v>1</v>
      </c>
      <c r="H45" s="121" t="str">
        <f>IF(G45=100%,"OK","Check sum = 100%")</f>
        <v>OK</v>
      </c>
      <c r="I45" s="59"/>
      <c r="J45" s="59"/>
      <c r="K45" s="134" t="s">
        <v>47</v>
      </c>
      <c r="L45" s="120">
        <f>SUM(L40:L44)</f>
        <v>1</v>
      </c>
      <c r="M45" s="121" t="str">
        <f>IF(L45=100%,"OK","Check sum = 100%")</f>
        <v>OK</v>
      </c>
      <c r="N45" s="61"/>
      <c r="O45" s="61"/>
      <c r="P45" s="61"/>
      <c r="Q45" s="61"/>
    </row>
    <row r="46" spans="2:18" ht="11.25" customHeight="1">
      <c r="E46" s="62"/>
      <c r="K46" s="62"/>
    </row>
    <row r="47" spans="2:18" ht="6.75" customHeight="1">
      <c r="E47" s="62"/>
      <c r="K47" s="62"/>
    </row>
    <row r="48" spans="2:18" ht="18.75" customHeight="1">
      <c r="B48" s="258" t="s">
        <v>44</v>
      </c>
      <c r="C48" s="498" t="s">
        <v>116</v>
      </c>
      <c r="D48" s="499"/>
      <c r="E48" s="499"/>
      <c r="F48" s="499"/>
      <c r="G48" s="499"/>
      <c r="H48" s="499"/>
      <c r="I48" s="499"/>
      <c r="J48" s="499"/>
      <c r="K48" s="499"/>
      <c r="L48" s="499"/>
      <c r="M48" s="499"/>
      <c r="N48" s="500"/>
      <c r="O48" s="55"/>
      <c r="P48" s="55"/>
      <c r="Q48" s="55"/>
    </row>
    <row r="49" spans="2:25" ht="30.75" customHeight="1">
      <c r="B49" s="63"/>
      <c r="C49" s="437"/>
      <c r="D49" s="438"/>
      <c r="E49" s="438"/>
      <c r="F49" s="438"/>
      <c r="G49" s="438"/>
      <c r="H49" s="438"/>
      <c r="I49" s="438"/>
      <c r="J49" s="438"/>
      <c r="K49" s="438"/>
      <c r="L49" s="438"/>
      <c r="M49" s="438"/>
      <c r="N49" s="439"/>
      <c r="O49" s="55"/>
      <c r="P49" s="55"/>
      <c r="Q49" s="55"/>
    </row>
    <row r="50" spans="2:25" ht="15.75" customHeight="1">
      <c r="B50" s="63"/>
      <c r="C50" s="180" t="s">
        <v>102</v>
      </c>
      <c r="D50" s="181"/>
      <c r="E50" s="181"/>
      <c r="F50" s="181"/>
      <c r="G50" s="181"/>
      <c r="H50" s="181"/>
      <c r="I50" s="181"/>
      <c r="J50" s="181"/>
      <c r="K50" s="181"/>
      <c r="L50" s="181"/>
      <c r="M50" s="181"/>
      <c r="N50" s="182"/>
      <c r="O50" s="181"/>
      <c r="P50" s="181"/>
      <c r="Q50" s="181"/>
    </row>
    <row r="51" spans="2:25" ht="15.75" customHeight="1">
      <c r="B51" s="63"/>
      <c r="C51" s="183" t="s">
        <v>117</v>
      </c>
      <c r="D51" s="181"/>
      <c r="E51" s="181"/>
      <c r="F51" s="181"/>
      <c r="G51" s="181"/>
      <c r="H51" s="181"/>
      <c r="I51" s="181"/>
      <c r="J51" s="181"/>
      <c r="K51" s="181"/>
      <c r="L51" s="181"/>
      <c r="M51" s="181"/>
      <c r="N51" s="182"/>
      <c r="O51" s="181"/>
      <c r="P51" s="181"/>
      <c r="Q51" s="181"/>
    </row>
    <row r="52" spans="2:25" ht="15.75" customHeight="1">
      <c r="B52" s="63"/>
      <c r="C52" s="183" t="s">
        <v>118</v>
      </c>
      <c r="D52" s="181"/>
      <c r="E52" s="181"/>
      <c r="F52" s="181"/>
      <c r="G52" s="181"/>
      <c r="H52" s="181"/>
      <c r="I52" s="181"/>
      <c r="J52" s="181"/>
      <c r="K52" s="181"/>
      <c r="L52" s="181"/>
      <c r="M52" s="181"/>
      <c r="N52" s="182"/>
      <c r="O52" s="181"/>
      <c r="P52" s="181"/>
      <c r="Q52" s="181"/>
    </row>
    <row r="53" spans="2:25" ht="15.75" customHeight="1">
      <c r="B53" s="63"/>
      <c r="C53" s="184" t="s">
        <v>75</v>
      </c>
      <c r="D53" s="181"/>
      <c r="E53" s="181"/>
      <c r="F53" s="181"/>
      <c r="G53" s="181"/>
      <c r="H53" s="181"/>
      <c r="I53" s="181"/>
      <c r="J53" s="181"/>
      <c r="K53" s="181"/>
      <c r="L53" s="181"/>
      <c r="M53" s="181"/>
      <c r="N53" s="182"/>
      <c r="O53" s="181"/>
      <c r="P53" s="181"/>
      <c r="Q53" s="181"/>
    </row>
    <row r="54" spans="2:25" ht="15.75" customHeight="1">
      <c r="B54" s="63"/>
      <c r="C54" s="185" t="s">
        <v>66</v>
      </c>
      <c r="D54" s="186"/>
      <c r="E54" s="186"/>
      <c r="F54" s="186"/>
      <c r="G54" s="186"/>
      <c r="H54" s="186"/>
      <c r="I54" s="186"/>
      <c r="J54" s="186"/>
      <c r="K54" s="186"/>
      <c r="L54" s="186"/>
      <c r="M54" s="186"/>
      <c r="N54" s="187"/>
      <c r="O54" s="181"/>
      <c r="P54" s="181"/>
      <c r="Q54" s="181"/>
    </row>
    <row r="55" spans="2:25" ht="8.25" customHeight="1">
      <c r="B55" s="63"/>
      <c r="C55" s="64"/>
      <c r="D55" s="61"/>
      <c r="E55" s="61"/>
      <c r="F55" s="61"/>
      <c r="G55" s="61"/>
      <c r="H55" s="61"/>
      <c r="I55" s="61"/>
      <c r="J55" s="61"/>
      <c r="K55" s="61"/>
      <c r="L55" s="61"/>
      <c r="M55" s="61"/>
      <c r="N55" s="61"/>
      <c r="O55" s="61"/>
      <c r="P55" s="61"/>
      <c r="Q55" s="61"/>
      <c r="R55" s="252"/>
    </row>
    <row r="56" spans="2:25" ht="18.75" customHeight="1" thickBot="1">
      <c r="B56" s="63"/>
      <c r="C56" s="63"/>
      <c r="D56" s="58" t="s">
        <v>76</v>
      </c>
      <c r="J56" s="58" t="s">
        <v>77</v>
      </c>
    </row>
    <row r="57" spans="2:25" ht="15.75">
      <c r="D57" s="487" t="str">
        <f>"Target HE's = "&amp;F33</f>
        <v>Target HE's = 0</v>
      </c>
      <c r="E57" s="488"/>
      <c r="F57" s="488"/>
      <c r="G57" s="488"/>
      <c r="H57" s="489"/>
      <c r="I57" s="46"/>
      <c r="J57" s="484" t="str">
        <f>"Target HE's = "&amp;K33</f>
        <v>Target HE's = 0</v>
      </c>
      <c r="K57" s="485"/>
      <c r="L57" s="485"/>
      <c r="M57" s="485"/>
      <c r="N57" s="486"/>
      <c r="O57"/>
      <c r="P57"/>
      <c r="Q57"/>
    </row>
    <row r="58" spans="2:25" ht="31.5" customHeight="1">
      <c r="D58" s="78" t="s">
        <v>53</v>
      </c>
      <c r="E58" s="79" t="s">
        <v>61</v>
      </c>
      <c r="F58" s="94" t="s">
        <v>38</v>
      </c>
      <c r="G58" s="79" t="s">
        <v>62</v>
      </c>
      <c r="H58" s="80" t="s">
        <v>46</v>
      </c>
      <c r="I58" s="46"/>
      <c r="J58" s="78" t="s">
        <v>53</v>
      </c>
      <c r="K58" s="79" t="s">
        <v>61</v>
      </c>
      <c r="L58" s="94" t="s">
        <v>38</v>
      </c>
      <c r="M58" s="79" t="s">
        <v>62</v>
      </c>
      <c r="N58" s="80" t="s">
        <v>46</v>
      </c>
      <c r="O58"/>
      <c r="P58"/>
      <c r="Q58"/>
    </row>
    <row r="59" spans="2:25" ht="15.75">
      <c r="D59" s="135" t="str">
        <f>F40</f>
        <v>Studio</v>
      </c>
      <c r="E59" s="136">
        <f>ROUND(G40*F$33,0)</f>
        <v>0</v>
      </c>
      <c r="F59" s="112">
        <v>0</v>
      </c>
      <c r="G59" s="141">
        <f>IF(E59+F59&gt;=0,E59+F59,0)</f>
        <v>0</v>
      </c>
      <c r="H59" s="142">
        <f>IF($G$64=0, 0,G59/$G$64)</f>
        <v>0</v>
      </c>
      <c r="I59" s="46"/>
      <c r="J59" s="163" t="str">
        <f>K40</f>
        <v>Studio</v>
      </c>
      <c r="K59" s="164">
        <f>ROUND(L40*K$33,0)</f>
        <v>0</v>
      </c>
      <c r="L59" s="112">
        <v>0</v>
      </c>
      <c r="M59" s="168">
        <f>IF(K59+L59&gt;=0,K59+L59,0)</f>
        <v>0</v>
      </c>
      <c r="N59" s="169">
        <f>IF($M$64=0, 0,M59/$M$64)</f>
        <v>0</v>
      </c>
      <c r="O59"/>
      <c r="P59"/>
      <c r="Q59"/>
    </row>
    <row r="60" spans="2:25" ht="15.75">
      <c r="D60" s="135" t="str">
        <f>F41</f>
        <v>1 BR</v>
      </c>
      <c r="E60" s="136">
        <f>ROUND(G41*F$33,0)</f>
        <v>0</v>
      </c>
      <c r="F60" s="112">
        <v>0</v>
      </c>
      <c r="G60" s="141">
        <f>IF(E60+F60&gt;=0,E60+F60,0)</f>
        <v>0</v>
      </c>
      <c r="H60" s="142">
        <f>IF($G$64=0, 0,G60/$G$64)</f>
        <v>0</v>
      </c>
      <c r="I60" s="46"/>
      <c r="J60" s="163" t="str">
        <f>K41</f>
        <v>1 BR</v>
      </c>
      <c r="K60" s="164">
        <f>ROUND(L41*K$33,0)</f>
        <v>0</v>
      </c>
      <c r="L60" s="112">
        <v>0</v>
      </c>
      <c r="M60" s="168">
        <f>IF(K60+L60&gt;=0,K60+L60,0)</f>
        <v>0</v>
      </c>
      <c r="N60" s="169">
        <f>IF($M$64=0, 0,M60/$M$64)</f>
        <v>0</v>
      </c>
      <c r="O60"/>
      <c r="P60"/>
      <c r="Q60"/>
    </row>
    <row r="61" spans="2:25" ht="15.75">
      <c r="D61" s="135" t="str">
        <f>F42</f>
        <v>2 BR</v>
      </c>
      <c r="E61" s="136">
        <f>ROUND(G42*F$33,0)</f>
        <v>0</v>
      </c>
      <c r="F61" s="112">
        <v>0</v>
      </c>
      <c r="G61" s="141">
        <f>IF(E61+F61&gt;=0,E61+F61,0)</f>
        <v>0</v>
      </c>
      <c r="H61" s="142">
        <f>IF($G$64=0, 0,G61/$G$64)</f>
        <v>0</v>
      </c>
      <c r="I61" s="46"/>
      <c r="J61" s="163" t="str">
        <f>K42</f>
        <v>2 BR</v>
      </c>
      <c r="K61" s="164">
        <f>ROUND(L42*K$33,0)</f>
        <v>0</v>
      </c>
      <c r="L61" s="112">
        <v>0</v>
      </c>
      <c r="M61" s="168">
        <f>IF(K61+L61&gt;=0,K61+L61,0)</f>
        <v>0</v>
      </c>
      <c r="N61" s="169">
        <f>IF($M$64=0, 0,M61/$M$64)</f>
        <v>0</v>
      </c>
      <c r="O61"/>
      <c r="P61"/>
      <c r="Q61"/>
    </row>
    <row r="62" spans="2:25" ht="15.75">
      <c r="D62" s="135" t="str">
        <f>F43</f>
        <v>3 BR</v>
      </c>
      <c r="E62" s="136">
        <f>ROUND(G43*F$33,0)</f>
        <v>0</v>
      </c>
      <c r="F62" s="112">
        <v>0</v>
      </c>
      <c r="G62" s="141">
        <f>IF(E62+F62&gt;=0,E62+F62,0)</f>
        <v>0</v>
      </c>
      <c r="H62" s="142">
        <f>IF($G$64=0, 0,G62/$G$64)</f>
        <v>0</v>
      </c>
      <c r="I62" s="46"/>
      <c r="J62" s="163" t="str">
        <f>K43</f>
        <v>3 BR</v>
      </c>
      <c r="K62" s="164">
        <f>ROUND(L43*K$33,0)</f>
        <v>0</v>
      </c>
      <c r="L62" s="112">
        <v>0</v>
      </c>
      <c r="M62" s="168">
        <f>IF(K62+L62&gt;=0,K62+L62,0)</f>
        <v>0</v>
      </c>
      <c r="N62" s="169">
        <f>IF($M$64=0, 0,M62/$M$64)</f>
        <v>0</v>
      </c>
      <c r="O62"/>
      <c r="P62"/>
      <c r="Q62"/>
    </row>
    <row r="63" spans="2:25" ht="15.75">
      <c r="D63" s="135" t="str">
        <f>F44</f>
        <v>4 BR</v>
      </c>
      <c r="E63" s="136">
        <f>ROUND(G44*F$33,0)</f>
        <v>0</v>
      </c>
      <c r="F63" s="112">
        <v>0</v>
      </c>
      <c r="G63" s="141">
        <f>IF(E63+F63&gt;=0,E63+F63,0)</f>
        <v>0</v>
      </c>
      <c r="H63" s="142">
        <f>IF($G$64=0, 0,G63/$G$64)</f>
        <v>0</v>
      </c>
      <c r="I63" s="46"/>
      <c r="J63" s="163" t="str">
        <f>K44</f>
        <v>4 BR</v>
      </c>
      <c r="K63" s="164">
        <f>ROUND(L44*K$33,0)</f>
        <v>0</v>
      </c>
      <c r="L63" s="112">
        <v>0</v>
      </c>
      <c r="M63" s="168">
        <f>IF(K63+L63&gt;=0,K63+L63,0)</f>
        <v>0</v>
      </c>
      <c r="N63" s="169">
        <f>IF($M$64=0, 0,M63/$M$64)</f>
        <v>0</v>
      </c>
      <c r="O63"/>
      <c r="P63"/>
      <c r="Q63"/>
      <c r="W63" s="65" t="s">
        <v>108</v>
      </c>
      <c r="X63" s="66"/>
      <c r="Y63" s="67"/>
    </row>
    <row r="64" spans="2:25" ht="16.5" thickBot="1">
      <c r="D64" s="137" t="s">
        <v>37</v>
      </c>
      <c r="E64" s="138">
        <f>SUM(E59:E63)</f>
        <v>0</v>
      </c>
      <c r="F64" s="139">
        <f>SUM(F59:F63)</f>
        <v>0</v>
      </c>
      <c r="G64" s="140">
        <f>SUM(G59:G63)</f>
        <v>0</v>
      </c>
      <c r="H64" s="143">
        <f>SUM(H59:H63)</f>
        <v>0</v>
      </c>
      <c r="I64" s="46"/>
      <c r="J64" s="165" t="s">
        <v>37</v>
      </c>
      <c r="K64" s="166">
        <f>SUM(K59:K63)</f>
        <v>0</v>
      </c>
      <c r="L64" s="167">
        <f>SUM(L59:L63)</f>
        <v>0</v>
      </c>
      <c r="M64" s="170">
        <f>SUM(M59:M63)</f>
        <v>0</v>
      </c>
      <c r="N64" s="171">
        <f>SUM(N59:N63)</f>
        <v>0</v>
      </c>
      <c r="O64"/>
      <c r="P64"/>
      <c r="Q64"/>
      <c r="W64" s="68" t="s">
        <v>107</v>
      </c>
      <c r="X64" s="69"/>
      <c r="Y64" s="70"/>
    </row>
    <row r="65" spans="2:25" ht="7.5" customHeight="1">
      <c r="O65"/>
      <c r="P65"/>
      <c r="Q65"/>
      <c r="W65" s="68" t="s">
        <v>106</v>
      </c>
      <c r="X65" s="69"/>
      <c r="Y65" s="70"/>
    </row>
    <row r="66" spans="2:25" ht="15" customHeight="1" thickBot="1">
      <c r="D66" s="58" t="s">
        <v>69</v>
      </c>
      <c r="I66" s="57"/>
      <c r="J66" s="58" t="s">
        <v>70</v>
      </c>
      <c r="K66" s="60"/>
      <c r="L66" s="60"/>
      <c r="M66" s="60"/>
      <c r="N66" s="60"/>
      <c r="O66"/>
      <c r="P66"/>
      <c r="Q66"/>
      <c r="W66" s="68" t="s">
        <v>52</v>
      </c>
      <c r="X66" s="69"/>
      <c r="Y66" s="70"/>
    </row>
    <row r="67" spans="2:25" ht="16.5" thickBot="1">
      <c r="D67" s="81" t="s">
        <v>67</v>
      </c>
      <c r="E67" s="82"/>
      <c r="F67" s="83" t="s">
        <v>78</v>
      </c>
      <c r="G67" s="84" t="s">
        <v>49</v>
      </c>
      <c r="H67" s="85" t="s">
        <v>68</v>
      </c>
      <c r="I67" s="57"/>
      <c r="J67" s="81" t="s">
        <v>67</v>
      </c>
      <c r="K67" s="82"/>
      <c r="L67" s="83" t="s">
        <v>79</v>
      </c>
      <c r="M67" s="84" t="s">
        <v>50</v>
      </c>
      <c r="N67" s="85" t="s">
        <v>68</v>
      </c>
      <c r="O67"/>
      <c r="P67"/>
      <c r="Q67"/>
      <c r="W67" s="71" t="s">
        <v>45</v>
      </c>
      <c r="X67" s="72"/>
      <c r="Y67" s="73"/>
    </row>
    <row r="68" spans="2:25" ht="15">
      <c r="D68" s="518" t="s">
        <v>71</v>
      </c>
      <c r="E68" s="519"/>
      <c r="F68" s="144">
        <f>F33</f>
        <v>0</v>
      </c>
      <c r="G68" s="141">
        <f>G64</f>
        <v>0</v>
      </c>
      <c r="H68" s="145" t="str">
        <f>IF(G68&gt;=F68,"OK",$W$63)</f>
        <v>OK</v>
      </c>
      <c r="I68" s="57"/>
      <c r="J68" s="516" t="s">
        <v>71</v>
      </c>
      <c r="K68" s="517"/>
      <c r="L68" s="172">
        <f>K33</f>
        <v>0</v>
      </c>
      <c r="M68" s="168">
        <f>M64</f>
        <v>0</v>
      </c>
      <c r="N68" s="173" t="str">
        <f>IF(M68&gt;=L68,"OK",$W$63)</f>
        <v>OK</v>
      </c>
      <c r="O68"/>
      <c r="P68"/>
      <c r="Q68"/>
      <c r="W68" s="43"/>
      <c r="X68" s="43"/>
      <c r="Y68" s="43"/>
    </row>
    <row r="69" spans="2:25" ht="18">
      <c r="D69" s="518" t="s">
        <v>104</v>
      </c>
      <c r="E69" s="519"/>
      <c r="F69" s="144">
        <f>IF(G69=0,0,$J$18)</f>
        <v>0</v>
      </c>
      <c r="G69" s="146">
        <f>IF($G$64=0,0,G70/G64)</f>
        <v>0</v>
      </c>
      <c r="H69" s="145" t="str">
        <f>IF(G69&gt;=F69,"OK",W64)</f>
        <v>OK</v>
      </c>
      <c r="I69" s="57"/>
      <c r="J69" s="516" t="s">
        <v>104</v>
      </c>
      <c r="K69" s="517"/>
      <c r="L69" s="172">
        <f>IF(M69=0,0,$J$18)</f>
        <v>0</v>
      </c>
      <c r="M69" s="174">
        <f>IF($M$64=0,0,M70/M64)</f>
        <v>0</v>
      </c>
      <c r="N69" s="173" t="str">
        <f>IF(M69&gt;=L69,"OK",W64)</f>
        <v>OK</v>
      </c>
      <c r="O69"/>
      <c r="P69"/>
      <c r="Q69"/>
    </row>
    <row r="70" spans="2:25" ht="18.75" thickBot="1">
      <c r="D70" s="520" t="s">
        <v>105</v>
      </c>
      <c r="E70" s="521"/>
      <c r="F70" s="147">
        <f>+F68*F69</f>
        <v>0</v>
      </c>
      <c r="G70" s="148">
        <f>SUMPRODUCT($H$40:$H$44,G59:G63)</f>
        <v>0</v>
      </c>
      <c r="H70" s="149" t="str">
        <f>IF(G70&gt;=F70,"OK",W65)</f>
        <v>OK</v>
      </c>
      <c r="I70" s="57"/>
      <c r="J70" s="536" t="s">
        <v>105</v>
      </c>
      <c r="K70" s="537"/>
      <c r="L70" s="175">
        <f>+L68*L69</f>
        <v>0</v>
      </c>
      <c r="M70" s="176">
        <f>SUMPRODUCT($M$40:$M$44,M59:M63)</f>
        <v>0</v>
      </c>
      <c r="N70" s="177" t="str">
        <f>IF(M70&gt;=L70,"OK",W65)</f>
        <v>OK</v>
      </c>
      <c r="O70"/>
      <c r="P70"/>
      <c r="Q70"/>
    </row>
    <row r="71" spans="2:25" s="74" customFormat="1" ht="6.75" customHeight="1">
      <c r="O71"/>
      <c r="P71"/>
      <c r="Q71"/>
    </row>
    <row r="72" spans="2:25" s="43" customFormat="1" ht="13.5" customHeight="1">
      <c r="C72" s="475" t="s">
        <v>65</v>
      </c>
      <c r="D72" s="476"/>
      <c r="E72" s="476"/>
      <c r="F72" s="476"/>
      <c r="G72" s="476"/>
      <c r="H72" s="476"/>
      <c r="I72" s="476"/>
      <c r="J72" s="476"/>
      <c r="K72" s="476"/>
      <c r="L72" s="476"/>
      <c r="M72" s="476"/>
      <c r="N72" s="477"/>
      <c r="O72" s="267"/>
      <c r="P72" s="267"/>
      <c r="Q72" s="267"/>
      <c r="R72" s="42"/>
    </row>
    <row r="73" spans="2:25" s="43" customFormat="1" ht="11.25" customHeight="1">
      <c r="C73" s="92"/>
      <c r="D73" s="92"/>
      <c r="E73" s="92"/>
      <c r="F73" s="92"/>
      <c r="G73" s="92"/>
      <c r="H73" s="92"/>
      <c r="I73" s="92"/>
      <c r="J73" s="92"/>
      <c r="K73" s="92"/>
      <c r="L73" s="92"/>
      <c r="M73" s="92"/>
      <c r="N73" s="92"/>
      <c r="O73" s="92"/>
      <c r="P73" s="92"/>
      <c r="Q73" s="92"/>
      <c r="R73" s="42"/>
    </row>
    <row r="74" spans="2:25" ht="16.5">
      <c r="B74" s="113" t="s">
        <v>158</v>
      </c>
      <c r="D74" s="57"/>
      <c r="E74" s="57"/>
      <c r="F74" s="57"/>
      <c r="G74" s="57"/>
      <c r="H74" s="57"/>
      <c r="I74" s="75"/>
      <c r="J74" s="75"/>
      <c r="K74" s="75"/>
      <c r="L74" s="57"/>
      <c r="M74" s="76"/>
      <c r="N74" s="77"/>
      <c r="O74" s="77"/>
      <c r="P74" s="77"/>
      <c r="Q74" s="77"/>
    </row>
    <row r="75" spans="2:25" ht="15">
      <c r="B75" s="57" t="s">
        <v>159</v>
      </c>
    </row>
    <row r="76" spans="2:25" ht="19.5" customHeight="1">
      <c r="B76" s="63"/>
    </row>
    <row r="77" spans="2:25" ht="18.75" customHeight="1">
      <c r="B77" s="282" t="s">
        <v>156</v>
      </c>
      <c r="C77" s="271"/>
      <c r="D77" s="271"/>
      <c r="E77" s="61"/>
      <c r="F77" s="449" t="s">
        <v>81</v>
      </c>
      <c r="G77" s="450"/>
      <c r="H77" s="451"/>
      <c r="J77" s="283" t="s">
        <v>155</v>
      </c>
      <c r="K77" s="61"/>
      <c r="L77" s="61"/>
      <c r="M77" s="61"/>
      <c r="N77" s="461" t="s">
        <v>145</v>
      </c>
      <c r="O77" s="462"/>
      <c r="P77" s="462"/>
      <c r="Q77" s="463"/>
    </row>
    <row r="78" spans="2:25" ht="23.25" customHeight="1">
      <c r="B78" s="447" t="s">
        <v>53</v>
      </c>
      <c r="C78" s="538" t="s">
        <v>40</v>
      </c>
      <c r="D78" s="538"/>
      <c r="E78" s="61"/>
      <c r="F78" s="452"/>
      <c r="G78" s="453"/>
      <c r="H78" s="454"/>
      <c r="J78" s="522" t="s">
        <v>53</v>
      </c>
      <c r="K78" s="515" t="s">
        <v>39</v>
      </c>
      <c r="L78" s="515"/>
      <c r="M78" s="61"/>
      <c r="N78" s="464"/>
      <c r="O78" s="465"/>
      <c r="P78" s="465"/>
      <c r="Q78" s="466"/>
    </row>
    <row r="79" spans="2:25" ht="15.75" customHeight="1">
      <c r="B79" s="448"/>
      <c r="C79" s="504">
        <f>1-K79</f>
        <v>0.6</v>
      </c>
      <c r="D79" s="504"/>
      <c r="E79" s="272"/>
      <c r="F79" s="274"/>
      <c r="G79" s="61"/>
      <c r="H79" s="273"/>
      <c r="J79" s="523"/>
      <c r="K79" s="440">
        <f>K32</f>
        <v>0.4</v>
      </c>
      <c r="L79" s="440"/>
      <c r="M79" s="61"/>
      <c r="N79" s="437" t="s">
        <v>110</v>
      </c>
      <c r="O79" s="438"/>
      <c r="P79" s="438"/>
      <c r="Q79" s="439"/>
      <c r="R79" s="265"/>
    </row>
    <row r="80" spans="2:25" s="57" customFormat="1" ht="18.95" customHeight="1">
      <c r="B80" s="268" t="s">
        <v>4</v>
      </c>
      <c r="C80" s="505">
        <f>IF(H$68&lt;&gt;"OK",$W$67,IF(H$69&lt;&gt;"OK",$W$67,IF(H$70&lt;&gt;"OK",$W$67,G59)))</f>
        <v>0</v>
      </c>
      <c r="D80" s="506"/>
      <c r="E80" s="181"/>
      <c r="F80" s="455" t="s">
        <v>82</v>
      </c>
      <c r="G80" s="456"/>
      <c r="H80" s="457"/>
      <c r="J80" s="275" t="s">
        <v>4</v>
      </c>
      <c r="K80" s="494">
        <f>IF(N$68&lt;&gt;"OK",$W$67,IF(N$69&lt;&gt;"OK",$W$67,IF(N$70&lt;&gt;"OK",$W$67,M59)))</f>
        <v>0</v>
      </c>
      <c r="L80" s="495"/>
      <c r="M80" s="181"/>
      <c r="N80" s="437"/>
      <c r="O80" s="438"/>
      <c r="P80" s="438"/>
      <c r="Q80" s="439"/>
      <c r="R80" s="265"/>
    </row>
    <row r="81" spans="2:19" s="57" customFormat="1" ht="18.95" customHeight="1">
      <c r="B81" s="268" t="s">
        <v>54</v>
      </c>
      <c r="C81" s="490">
        <f>IF(H$68&lt;&gt;"OK",$W$67,IF(H$69&lt;&gt;"OK",$W$67,IF(H$70&lt;&gt;"OK",$W$67,G60)))</f>
        <v>0</v>
      </c>
      <c r="D81" s="491"/>
      <c r="E81" s="181"/>
      <c r="F81" s="455"/>
      <c r="G81" s="456"/>
      <c r="H81" s="457"/>
      <c r="J81" s="275" t="s">
        <v>54</v>
      </c>
      <c r="K81" s="478">
        <f>IF(N$68&lt;&gt;"OK",$W$67,IF(N$69&lt;&gt;"OK",$W$67,IF(N$70&lt;&gt;"OK",$W$67,M60)))</f>
        <v>0</v>
      </c>
      <c r="L81" s="479"/>
      <c r="M81" s="181"/>
      <c r="N81" s="437" t="s">
        <v>109</v>
      </c>
      <c r="O81" s="438"/>
      <c r="P81" s="438"/>
      <c r="Q81" s="439"/>
      <c r="R81" s="181"/>
      <c r="S81" s="181"/>
    </row>
    <row r="82" spans="2:19" s="57" customFormat="1" ht="18.95" customHeight="1">
      <c r="B82" s="268" t="s">
        <v>55</v>
      </c>
      <c r="C82" s="490">
        <f>IF(H$68&lt;&gt;"OK",$W$67,IF(H$69&lt;&gt;"OK",$W$67,IF(H$70&lt;&gt;"OK",$W$67,G61)))</f>
        <v>0</v>
      </c>
      <c r="D82" s="491"/>
      <c r="E82" s="181"/>
      <c r="F82" s="455"/>
      <c r="G82" s="456"/>
      <c r="H82" s="457"/>
      <c r="J82" s="275" t="s">
        <v>55</v>
      </c>
      <c r="K82" s="478">
        <f>IF(N$68&lt;&gt;"OK",$W$67,IF(N$69&lt;&gt;"OK",$W$67,IF(N$70&lt;&gt;"OK",$W$67,M61)))</f>
        <v>0</v>
      </c>
      <c r="L82" s="479"/>
      <c r="M82" s="181"/>
      <c r="N82" s="437"/>
      <c r="O82" s="438"/>
      <c r="P82" s="438"/>
      <c r="Q82" s="439"/>
      <c r="R82" s="265"/>
      <c r="S82" s="265"/>
    </row>
    <row r="83" spans="2:19" s="57" customFormat="1" ht="18.95" customHeight="1">
      <c r="B83" s="268" t="s">
        <v>56</v>
      </c>
      <c r="C83" s="490">
        <f>IF(H$68&lt;&gt;"OK",$W$67,IF(H$69&lt;&gt;"OK",$W$67,IF(H$70&lt;&gt;"OK",$W$67,G62)))</f>
        <v>0</v>
      </c>
      <c r="D83" s="491"/>
      <c r="E83" s="181"/>
      <c r="F83" s="455" t="s">
        <v>142</v>
      </c>
      <c r="G83" s="456"/>
      <c r="H83" s="457"/>
      <c r="J83" s="275" t="s">
        <v>56</v>
      </c>
      <c r="K83" s="478">
        <f>IF(N$68&lt;&gt;"OK",$W$67,IF(N$69&lt;&gt;"OK",$W$67,IF(N$70&lt;&gt;"OK",$W$67,M62)))</f>
        <v>0</v>
      </c>
      <c r="L83" s="479"/>
      <c r="M83" s="181"/>
      <c r="N83" s="437" t="s">
        <v>139</v>
      </c>
      <c r="O83" s="438"/>
      <c r="P83" s="438"/>
      <c r="Q83" s="439"/>
      <c r="R83" s="265"/>
      <c r="S83" s="265"/>
    </row>
    <row r="84" spans="2:19" s="57" customFormat="1" ht="18.95" customHeight="1">
      <c r="B84" s="269" t="s">
        <v>57</v>
      </c>
      <c r="C84" s="492">
        <f>IF(H$68&lt;&gt;"OK",$W$67,IF(H$69&lt;&gt;"OK",$W$67,IF(H$70&lt;&gt;"OK",$W$67,G63)))</f>
        <v>0</v>
      </c>
      <c r="D84" s="493"/>
      <c r="E84" s="181"/>
      <c r="F84" s="455"/>
      <c r="G84" s="456"/>
      <c r="H84" s="457"/>
      <c r="J84" s="276" t="s">
        <v>57</v>
      </c>
      <c r="K84" s="480">
        <f>IF(N$68&lt;&gt;"OK",$W$67,IF(N$69&lt;&gt;"OK",$W$67,IF(N$70&lt;&gt;"OK",$W$67,M63)))</f>
        <v>0</v>
      </c>
      <c r="L84" s="481"/>
      <c r="M84" s="181"/>
      <c r="N84" s="437"/>
      <c r="O84" s="438"/>
      <c r="P84" s="438"/>
      <c r="Q84" s="439"/>
      <c r="R84" s="255"/>
      <c r="S84" s="255"/>
    </row>
    <row r="85" spans="2:19" ht="26.25" customHeight="1">
      <c r="B85" s="270" t="s">
        <v>47</v>
      </c>
      <c r="C85" s="467">
        <f>SUM(C80:C84)</f>
        <v>0</v>
      </c>
      <c r="D85" s="468"/>
      <c r="E85" s="61" t="str">
        <f>IF(C85&gt;=F33,"OK","Check")</f>
        <v>OK</v>
      </c>
      <c r="F85" s="458"/>
      <c r="G85" s="459"/>
      <c r="H85" s="460"/>
      <c r="J85" s="277" t="s">
        <v>47</v>
      </c>
      <c r="K85" s="469">
        <f>SUM(K80:K84)</f>
        <v>0</v>
      </c>
      <c r="L85" s="470"/>
      <c r="M85" s="274" t="str">
        <f>IF(K85&gt;=K33,"OK","Check")</f>
        <v>OK</v>
      </c>
      <c r="N85" s="437"/>
      <c r="O85" s="438"/>
      <c r="P85" s="438"/>
      <c r="Q85" s="439"/>
      <c r="R85" s="254"/>
      <c r="S85" s="254"/>
    </row>
    <row r="86" spans="2:19" ht="25.5" customHeight="1">
      <c r="N86" s="437"/>
      <c r="O86" s="438"/>
      <c r="P86" s="438"/>
      <c r="Q86" s="439"/>
      <c r="R86" s="254"/>
      <c r="S86" s="254"/>
    </row>
    <row r="87" spans="2:19" ht="19.5" customHeight="1">
      <c r="C87"/>
      <c r="F87"/>
      <c r="G87"/>
      <c r="N87" s="437" t="s">
        <v>112</v>
      </c>
      <c r="O87" s="438"/>
      <c r="P87" s="438"/>
      <c r="Q87" s="439"/>
      <c r="R87" s="256"/>
      <c r="S87" s="256"/>
    </row>
    <row r="88" spans="2:19" ht="15" customHeight="1">
      <c r="B88" s="54"/>
      <c r="D88"/>
      <c r="E88"/>
      <c r="F88"/>
      <c r="G88"/>
      <c r="N88" s="437"/>
      <c r="O88" s="438"/>
      <c r="P88" s="438"/>
      <c r="Q88" s="439"/>
      <c r="R88" s="61"/>
      <c r="S88" s="61"/>
    </row>
    <row r="89" spans="2:19" ht="3" customHeight="1">
      <c r="B89" s="54"/>
      <c r="D89"/>
      <c r="E89"/>
      <c r="F89"/>
      <c r="G89"/>
      <c r="I89" s="54"/>
      <c r="N89" s="441" t="s">
        <v>157</v>
      </c>
      <c r="O89" s="442"/>
      <c r="P89" s="442"/>
      <c r="Q89" s="443"/>
      <c r="R89" s="61"/>
      <c r="S89" s="61"/>
    </row>
    <row r="90" spans="2:19" ht="24" customHeight="1">
      <c r="D90"/>
      <c r="E90"/>
      <c r="F90"/>
      <c r="G90"/>
      <c r="N90" s="441"/>
      <c r="O90" s="442"/>
      <c r="P90" s="442"/>
      <c r="Q90" s="443"/>
      <c r="R90" s="254"/>
      <c r="S90" s="254"/>
    </row>
    <row r="91" spans="2:19" ht="6.75" customHeight="1">
      <c r="D91"/>
      <c r="E91"/>
      <c r="F91"/>
      <c r="G91"/>
      <c r="N91" s="441"/>
      <c r="O91" s="442"/>
      <c r="P91" s="442"/>
      <c r="Q91" s="443"/>
      <c r="R91" s="254"/>
      <c r="S91" s="254"/>
    </row>
    <row r="92" spans="2:19" ht="23.25" customHeight="1">
      <c r="D92"/>
      <c r="E92"/>
      <c r="F92"/>
      <c r="G92"/>
      <c r="N92" s="441" t="s">
        <v>111</v>
      </c>
      <c r="O92" s="442"/>
      <c r="P92" s="442"/>
      <c r="Q92" s="443"/>
      <c r="R92" s="61"/>
      <c r="S92" s="61"/>
    </row>
    <row r="93" spans="2:19" ht="32.25" customHeight="1" thickBot="1">
      <c r="D93" s="284" t="s">
        <v>143</v>
      </c>
      <c r="I93" s="285" t="s">
        <v>144</v>
      </c>
      <c r="N93" s="437" t="s">
        <v>140</v>
      </c>
      <c r="O93" s="438"/>
      <c r="P93" s="438"/>
      <c r="Q93" s="439"/>
      <c r="R93" s="254"/>
      <c r="S93" s="254"/>
    </row>
    <row r="94" spans="2:19" ht="32.25" customHeight="1" thickBot="1">
      <c r="C94" s="257" t="s">
        <v>84</v>
      </c>
      <c r="D94" s="278"/>
      <c r="E94" s="279"/>
      <c r="F94" s="279"/>
      <c r="G94" s="280"/>
      <c r="I94" s="278"/>
      <c r="J94" s="279"/>
      <c r="K94" s="279"/>
      <c r="L94" s="280"/>
      <c r="N94" s="437"/>
      <c r="O94" s="438"/>
      <c r="P94" s="438"/>
      <c r="Q94" s="439"/>
      <c r="R94" s="254"/>
      <c r="S94" s="254"/>
    </row>
    <row r="95" spans="2:19" ht="6" customHeight="1" thickBot="1">
      <c r="C95" s="257"/>
      <c r="D95" s="95"/>
      <c r="N95" s="441" t="s">
        <v>113</v>
      </c>
      <c r="O95" s="442"/>
      <c r="P95" s="442"/>
      <c r="Q95" s="443"/>
      <c r="R95" s="254"/>
      <c r="S95" s="254"/>
    </row>
    <row r="96" spans="2:19" ht="32.25" customHeight="1" thickBot="1">
      <c r="C96" s="257" t="s">
        <v>83</v>
      </c>
      <c r="D96" s="278"/>
      <c r="E96" s="279"/>
      <c r="F96" s="279"/>
      <c r="G96" s="280"/>
      <c r="I96" s="281"/>
      <c r="J96" s="279"/>
      <c r="K96" s="279"/>
      <c r="L96" s="280"/>
      <c r="N96" s="441"/>
      <c r="O96" s="442"/>
      <c r="P96" s="442"/>
      <c r="Q96" s="443"/>
    </row>
    <row r="97" spans="3:17" ht="6" customHeight="1" thickBot="1">
      <c r="C97" s="257"/>
      <c r="D97" s="95"/>
      <c r="N97" s="441"/>
      <c r="O97" s="442"/>
      <c r="P97" s="442"/>
      <c r="Q97" s="443"/>
    </row>
    <row r="98" spans="3:17" ht="34.5" customHeight="1" thickBot="1">
      <c r="C98" s="257" t="s">
        <v>85</v>
      </c>
      <c r="D98" s="278"/>
      <c r="E98" s="279"/>
      <c r="F98" s="279"/>
      <c r="G98" s="280"/>
      <c r="N98" s="444" t="s">
        <v>141</v>
      </c>
      <c r="O98" s="445"/>
      <c r="P98" s="445"/>
      <c r="Q98" s="446"/>
    </row>
  </sheetData>
  <mergeCells count="61">
    <mergeCell ref="J68:K68"/>
    <mergeCell ref="H18:I18"/>
    <mergeCell ref="J78:J79"/>
    <mergeCell ref="D68:E68"/>
    <mergeCell ref="B6:N9"/>
    <mergeCell ref="K31:L31"/>
    <mergeCell ref="H2:L2"/>
    <mergeCell ref="K32:L32"/>
    <mergeCell ref="G22:K22"/>
    <mergeCell ref="H23:K23"/>
    <mergeCell ref="J70:K70"/>
    <mergeCell ref="B11:N12"/>
    <mergeCell ref="B39:C39"/>
    <mergeCell ref="H15:I15"/>
    <mergeCell ref="H16:I16"/>
    <mergeCell ref="H17:I17"/>
    <mergeCell ref="K78:L78"/>
    <mergeCell ref="C48:N49"/>
    <mergeCell ref="J69:K69"/>
    <mergeCell ref="D69:E69"/>
    <mergeCell ref="D70:E70"/>
    <mergeCell ref="K81:L81"/>
    <mergeCell ref="H19:I19"/>
    <mergeCell ref="C35:N36"/>
    <mergeCell ref="C79:D79"/>
    <mergeCell ref="C80:D80"/>
    <mergeCell ref="C27:N28"/>
    <mergeCell ref="C29:N29"/>
    <mergeCell ref="N81:Q82"/>
    <mergeCell ref="K82:L82"/>
    <mergeCell ref="C78:D78"/>
    <mergeCell ref="K83:L83"/>
    <mergeCell ref="K84:L84"/>
    <mergeCell ref="H20:I20"/>
    <mergeCell ref="J57:N57"/>
    <mergeCell ref="D57:H57"/>
    <mergeCell ref="C82:D82"/>
    <mergeCell ref="C83:D83"/>
    <mergeCell ref="C84:D84"/>
    <mergeCell ref="C81:D81"/>
    <mergeCell ref="K80:L80"/>
    <mergeCell ref="E4:M4"/>
    <mergeCell ref="N92:Q92"/>
    <mergeCell ref="N79:Q80"/>
    <mergeCell ref="N93:Q94"/>
    <mergeCell ref="N83:Q86"/>
    <mergeCell ref="C85:D85"/>
    <mergeCell ref="K85:L85"/>
    <mergeCell ref="F31:G31"/>
    <mergeCell ref="F32:G32"/>
    <mergeCell ref="C72:N72"/>
    <mergeCell ref="N87:Q88"/>
    <mergeCell ref="K79:L79"/>
    <mergeCell ref="N95:Q97"/>
    <mergeCell ref="N98:Q98"/>
    <mergeCell ref="B78:B79"/>
    <mergeCell ref="N89:Q91"/>
    <mergeCell ref="F77:H78"/>
    <mergeCell ref="F80:H82"/>
    <mergeCell ref="F83:H85"/>
    <mergeCell ref="N77:Q78"/>
  </mergeCells>
  <phoneticPr fontId="3" type="noConversion"/>
  <conditionalFormatting sqref="M45 H68:H70 H45 N68:N70">
    <cfRule type="cellIs" dxfId="0" priority="4" stopIfTrue="1" operator="notEqual">
      <formula>"OK"</formula>
    </cfRule>
  </conditionalFormatting>
  <dataValidations count="5">
    <dataValidation type="custom" allowBlank="1" showInputMessage="1" showErrorMessage="1" error="Re-enter Manual Adjustment so that Final Unit Mix is greater or equal to 0." sqref="F59:F63 L59:L63">
      <formula1>IF(E59+F59&gt;=0,TRUE,FALSE)</formula1>
    </dataValidation>
    <dataValidation type="custom" allowBlank="1" showInputMessage="1" showErrorMessage="1" errorTitle="Unit Size" error="The unit size must be at least the GFA shown in Table 1." sqref="H40:H44 M40:M44">
      <formula1>IF(H40&gt;=$J16,TRUE,FALSE)</formula1>
    </dataValidation>
    <dataValidation type="decimal" allowBlank="1" showInputMessage="1" showErrorMessage="1" errorTitle="Community Housing Mix" error="Community Housing portion must be greater than 40%." promptTitle="Community Housing" prompt="Select the Community Housing portion of units to be provided. To be input as a decimal, i.e. 40% = 0.4. Must be at least 40%." sqref="K32:L32">
      <formula1>0.4</formula1>
      <formula2>1</formula2>
    </dataValidation>
    <dataValidation operator="greaterThanOrEqual" allowBlank="1" showInputMessage="1" showErrorMessage="1" sqref="G59:G63"/>
    <dataValidation type="decimal" allowBlank="1" showInputMessage="1" showErrorMessage="1" error="Desired % must be between 0% and 100%" sqref="G40:G44 L40:L44">
      <formula1>0</formula1>
      <formula2>1</formula2>
    </dataValidation>
  </dataValidations>
  <pageMargins left="0.74803149606299213" right="0.74803149606299213" top="0.94488188976377963" bottom="0.98425196850393704" header="0.51181102362204722" footer="0.51181102362204722"/>
  <pageSetup paperSize="9" scale="51" fitToHeight="2" orientation="landscape" horizontalDpi="4294967293" r:id="rId1"/>
  <headerFooter alignWithMargins="0">
    <oddHeader>&amp;L&amp;14&amp;G&amp;C&amp;14Affordable and Community Housing Assessment Calculator v2.0 February 2009</oddHeader>
    <oddFooter>&amp;L&amp;14Date Printed &amp;D&amp;C&amp;14&amp;A</oddFooter>
  </headerFooter>
  <rowBreaks count="1" manualBreakCount="1">
    <brk id="46" max="17" man="1"/>
  </rowBreaks>
  <legacyDrawingHF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Part A - Assess Demand</vt:lpstr>
      <vt:lpstr>Part B - AH&amp;CH Plan</vt:lpstr>
      <vt:lpstr>Sheet1</vt:lpstr>
      <vt:lpstr>Instructions!Print_Area</vt:lpstr>
      <vt:lpstr>'Part A - Assess Demand'!Print_Area</vt:lpstr>
      <vt:lpstr>'Part B - AH&amp;CH Plan'!Print_Area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dc:creator>
  <cp:lastModifiedBy>Scott Figenshow</cp:lastModifiedBy>
  <cp:lastPrinted>2009-05-20T05:25:16Z</cp:lastPrinted>
  <dcterms:created xsi:type="dcterms:W3CDTF">2007-11-20T03:46:40Z</dcterms:created>
  <dcterms:modified xsi:type="dcterms:W3CDTF">2010-03-29T00:48:50Z</dcterms:modified>
</cp:coreProperties>
</file>