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Building\QMS\Forms and Checksheets Register\Checksheets\CS 4.4 Stormwater Soak Pit Calculation\"/>
    </mc:Choice>
  </mc:AlternateContent>
  <workbookProtection workbookAlgorithmName="SHA-512" workbookHashValue="cX0sHOKo3RVc7ikV4REnlrqh5Y/83IuJAbC3PDZnnm4muR0OL471bg+piZqvB19gK/gVNpoomBUbCZJuazia8Q==" workbookSaltValue="NQDVguotwxeNnMhe5h7ODg==" workbookSpinCount="100000" lockStructure="1"/>
  <bookViews>
    <workbookView xWindow="360" yWindow="105" windowWidth="18060" windowHeight="8070" tabRatio="254"/>
  </bookViews>
  <sheets>
    <sheet name="Calculator" sheetId="1" r:id="rId1"/>
    <sheet name="Guideance" sheetId="2" r:id="rId2"/>
  </sheets>
  <definedNames>
    <definedName name="_GoBack" localSheetId="1">Guideance!$A$110</definedName>
  </definedNames>
  <calcPr calcId="162913"/>
</workbook>
</file>

<file path=xl/calcChain.xml><?xml version="1.0" encoding="utf-8"?>
<calcChain xmlns="http://schemas.openxmlformats.org/spreadsheetml/2006/main">
  <c r="A12" i="1" l="1"/>
  <c r="A29" i="1" s="1"/>
  <c r="L45" i="1"/>
  <c r="N44" i="1" s="1"/>
  <c r="L22" i="1"/>
  <c r="L21" i="1"/>
  <c r="A21" i="1"/>
  <c r="A33" i="1" l="1"/>
  <c r="L44" i="1"/>
  <c r="A37" i="1" l="1"/>
  <c r="K24" i="1"/>
  <c r="O11" i="1"/>
  <c r="O14" i="1" s="1"/>
  <c r="O34" i="1" l="1"/>
  <c r="O38" i="1" s="1"/>
  <c r="L49" i="1"/>
</calcChain>
</file>

<file path=xl/sharedStrings.xml><?xml version="1.0" encoding="utf-8"?>
<sst xmlns="http://schemas.openxmlformats.org/spreadsheetml/2006/main" count="45" uniqueCount="40">
  <si>
    <t>soakage rate in mm/hr</t>
  </si>
  <si>
    <t>diameter</t>
  </si>
  <si>
    <t>x</t>
  </si>
  <si>
    <t>=</t>
  </si>
  <si>
    <t xml:space="preserve">base area m2  </t>
  </si>
  <si>
    <t>SR</t>
  </si>
  <si>
    <t xml:space="preserve"> RC</t>
  </si>
  <si>
    <t>Asp</t>
  </si>
  <si>
    <t>Vsoak</t>
  </si>
  <si>
    <t>soakage allowance for  the base of  soak hole in m3</t>
  </si>
  <si>
    <t>run-off discharged from catchment to soak pit in 1 hour (m3)</t>
  </si>
  <si>
    <t>volume of rock filled soak hole (m3)</t>
  </si>
  <si>
    <t>volume of soak hole required for chamber type soak pit (m3)</t>
  </si>
  <si>
    <t>Dimensions of Rock Filled  Soak Pit</t>
  </si>
  <si>
    <t>m2 pit</t>
  </si>
  <si>
    <t>enter the average water level drop in mm over 5 minute time period</t>
  </si>
  <si>
    <t>enter the surface catchment area in m2</t>
  </si>
  <si>
    <t xml:space="preserve">    </t>
  </si>
  <si>
    <t>Cubic meters of chamber required</t>
  </si>
  <si>
    <t>Cubic meters required of 75mm - 150mm rock</t>
  </si>
  <si>
    <t>Total depth in meters below finished ground level</t>
  </si>
  <si>
    <t>Total depth of storage required</t>
  </si>
  <si>
    <t>Depth in meters below finished ground level</t>
  </si>
  <si>
    <t>Depth of storage required</t>
  </si>
  <si>
    <t>Enter the depth of the top soil in meters</t>
  </si>
  <si>
    <t>enter base area in M2 required</t>
  </si>
  <si>
    <t>Vstor</t>
  </si>
  <si>
    <r>
      <t xml:space="preserve">1. Enter the soakage rate of the ground over a 5 minute duration period </t>
    </r>
    <r>
      <rPr>
        <b/>
        <i/>
        <sz val="11"/>
        <color indexed="8"/>
        <rFont val="Arial"/>
        <family val="2"/>
      </rPr>
      <t xml:space="preserve"> </t>
    </r>
  </si>
  <si>
    <t>How to use: Complete all yellow highlighted values</t>
  </si>
  <si>
    <t>NZBC E1/VM1</t>
  </si>
  <si>
    <t xml:space="preserve">2. Assess the storm water catchment area </t>
  </si>
  <si>
    <r>
      <rPr>
        <b/>
        <sz val="11"/>
        <color indexed="8"/>
        <rFont val="Arial"/>
        <family val="2"/>
      </rPr>
      <t>3. Determine base area of the soak hole</t>
    </r>
  </si>
  <si>
    <t>4. Calculate soakage allowance into the bottom of the hole</t>
  </si>
  <si>
    <t>5.  Volume of  chamber type soak pit required</t>
  </si>
  <si>
    <t>6. Volume required for rock filled soak hole</t>
  </si>
  <si>
    <t>Dimensions of Soak Pit</t>
  </si>
  <si>
    <t>NIWA High Intensity Rainfall System V4</t>
  </si>
  <si>
    <t>enter run off coefficient (Table 1 E1/VM1)</t>
  </si>
  <si>
    <t>enter the local rainfall intensity for QLDC</t>
  </si>
  <si>
    <t>NZBC 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</si>
</sst>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Arial"/>
      <family val="2"/>
      <scheme val="minor"/>
    </font>
    <font>
      <sz val="11"/>
      <color indexed="8"/>
      <name val="Arial"/>
      <family val="2"/>
    </font>
    <font>
      <b/>
      <sz val="11"/>
      <color indexed="8"/>
      <name val="Arial"/>
      <family val="2"/>
    </font>
    <font>
      <b/>
      <i/>
      <sz val="11"/>
      <color indexed="8"/>
      <name val="Arial"/>
      <family val="2"/>
    </font>
    <font>
      <sz val="11"/>
      <name val="Arial"/>
      <family val="2"/>
    </font>
    <font>
      <i/>
      <sz val="11"/>
      <name val="Arial"/>
      <family val="2"/>
    </font>
    <font>
      <b/>
      <i/>
      <sz val="11"/>
      <name val="Arial"/>
      <family val="2"/>
    </font>
    <font>
      <b/>
      <sz val="11"/>
      <color rgb="FFFA7D00"/>
      <name val="Arial"/>
      <family val="2"/>
      <scheme val="minor"/>
    </font>
    <font>
      <sz val="11"/>
      <color rgb="FF006100"/>
      <name val="Arial"/>
      <family val="2"/>
      <scheme val="minor"/>
    </font>
    <font>
      <u/>
      <sz val="11"/>
      <color theme="10"/>
      <name val="Arial"/>
      <family val="2"/>
      <scheme val="minor"/>
    </font>
    <font>
      <sz val="11"/>
      <color rgb="FF3F3F76"/>
      <name val="Arial"/>
      <family val="2"/>
      <scheme val="minor"/>
    </font>
    <font>
      <sz val="11"/>
      <color rgb="FFFA7D00"/>
      <name val="Arial"/>
      <family val="2"/>
      <scheme val="minor"/>
    </font>
    <font>
      <b/>
      <sz val="11"/>
      <color theme="1"/>
      <name val="Arial"/>
      <family val="2"/>
      <scheme val="minor"/>
    </font>
    <font>
      <sz val="11"/>
      <color rgb="FFFF0000"/>
      <name val="Arial"/>
      <family val="2"/>
      <scheme val="minor"/>
    </font>
    <font>
      <sz val="11"/>
      <color theme="1"/>
      <name val="Arial"/>
      <family val="2"/>
    </font>
    <font>
      <b/>
      <i/>
      <sz val="11"/>
      <color theme="1"/>
      <name val="Arial"/>
      <family val="2"/>
    </font>
    <font>
      <sz val="11"/>
      <color rgb="FF7030A0"/>
      <name val="Arial"/>
      <family val="2"/>
    </font>
    <font>
      <sz val="11"/>
      <color rgb="FF0070C0"/>
      <name val="Arial"/>
      <family val="2"/>
    </font>
    <font>
      <b/>
      <sz val="11"/>
      <color theme="1"/>
      <name val="Arial"/>
      <family val="2"/>
    </font>
    <font>
      <sz val="11"/>
      <color rgb="FF7030A0"/>
      <name val="Arial"/>
      <family val="2"/>
      <scheme val="minor"/>
    </font>
    <font>
      <sz val="11"/>
      <name val="Arial"/>
      <family val="2"/>
      <scheme val="minor"/>
    </font>
    <font>
      <i/>
      <sz val="11"/>
      <color theme="1"/>
      <name val="Arial"/>
      <family val="2"/>
    </font>
    <font>
      <b/>
      <i/>
      <sz val="11"/>
      <color theme="1"/>
      <name val="Arial"/>
      <family val="2"/>
      <scheme val="minor"/>
    </font>
    <font>
      <i/>
      <sz val="11"/>
      <color rgb="FF00B050"/>
      <name val="Arial"/>
      <family val="2"/>
      <scheme val="minor"/>
    </font>
    <font>
      <b/>
      <u/>
      <sz val="11"/>
      <color theme="1"/>
      <name val="Arial"/>
      <family val="2"/>
      <scheme val="minor"/>
    </font>
    <font>
      <b/>
      <u/>
      <sz val="16"/>
      <color theme="1"/>
      <name val="Arial"/>
      <family val="2"/>
    </font>
    <font>
      <u/>
      <sz val="14"/>
      <color theme="1"/>
      <name val="Arial"/>
      <family val="2"/>
    </font>
    <font>
      <i/>
      <sz val="11"/>
      <name val="Arial"/>
      <family val="2"/>
      <scheme val="minor"/>
    </font>
    <font>
      <i/>
      <sz val="11"/>
      <color theme="1"/>
      <name val="Arial"/>
      <family val="2"/>
      <scheme val="minor"/>
    </font>
    <font>
      <b/>
      <sz val="11"/>
      <name val="Arial"/>
      <family val="2"/>
      <scheme val="minor"/>
    </font>
    <font>
      <b/>
      <sz val="11"/>
      <name val="Arial"/>
      <family val="2"/>
    </font>
    <font>
      <sz val="22"/>
      <color theme="4" tint="-0.249977111117893"/>
      <name val="Calibri"/>
      <family val="2"/>
    </font>
  </fonts>
  <fills count="9">
    <fill>
      <patternFill patternType="none"/>
    </fill>
    <fill>
      <patternFill patternType="gray125"/>
    </fill>
    <fill>
      <patternFill patternType="solid">
        <fgColor rgb="FFF2F2F2"/>
      </patternFill>
    </fill>
    <fill>
      <patternFill patternType="solid">
        <fgColor rgb="FFC6EFCE"/>
      </patternFill>
    </fill>
    <fill>
      <patternFill patternType="solid">
        <fgColor rgb="FFFFCC99"/>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22">
    <border>
      <left/>
      <right/>
      <top/>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bottom/>
      <diagonal/>
    </border>
    <border>
      <left style="thin">
        <color rgb="FF7F7F7F"/>
      </left>
      <right style="thin">
        <color rgb="FF7F7F7F"/>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s>
  <cellStyleXfs count="5">
    <xf numFmtId="0" fontId="0" fillId="0" borderId="0"/>
    <xf numFmtId="0" fontId="7" fillId="2" borderId="14" applyNumberFormat="0" applyAlignment="0" applyProtection="0"/>
    <xf numFmtId="0" fontId="8" fillId="3" borderId="0" applyNumberFormat="0" applyBorder="0" applyAlignment="0" applyProtection="0"/>
    <xf numFmtId="0" fontId="9" fillId="0" borderId="0" applyNumberFormat="0" applyFill="0" applyBorder="0" applyAlignment="0" applyProtection="0"/>
    <xf numFmtId="0" fontId="10" fillId="4" borderId="14" applyNumberFormat="0" applyAlignment="0" applyProtection="0"/>
  </cellStyleXfs>
  <cellXfs count="149">
    <xf numFmtId="0" fontId="0" fillId="0" borderId="0" xfId="0"/>
    <xf numFmtId="0" fontId="0" fillId="0" borderId="0" xfId="0" applyBorder="1"/>
    <xf numFmtId="0" fontId="14" fillId="0" borderId="0" xfId="0" applyFont="1" applyFill="1" applyBorder="1"/>
    <xf numFmtId="0" fontId="0" fillId="0" borderId="0" xfId="0" applyBorder="1" applyAlignment="1">
      <alignment horizontal="center"/>
    </xf>
    <xf numFmtId="0" fontId="15" fillId="0" borderId="0" xfId="0" applyFont="1" applyFill="1" applyBorder="1" applyAlignment="1"/>
    <xf numFmtId="0" fontId="0" fillId="0" borderId="1" xfId="0" applyBorder="1"/>
    <xf numFmtId="0" fontId="0" fillId="0" borderId="0" xfId="0" applyFill="1" applyBorder="1"/>
    <xf numFmtId="2" fontId="16" fillId="0" borderId="0" xfId="0" applyNumberFormat="1" applyFont="1" applyFill="1" applyBorder="1" applyAlignment="1">
      <alignment horizontal="center" vertical="center"/>
    </xf>
    <xf numFmtId="0" fontId="16" fillId="0" borderId="0" xfId="0" applyFont="1" applyFill="1" applyBorder="1"/>
    <xf numFmtId="0" fontId="14" fillId="0" borderId="0" xfId="0" applyFont="1" applyFill="1" applyBorder="1" applyAlignment="1">
      <alignment horizontal="right"/>
    </xf>
    <xf numFmtId="0" fontId="16" fillId="0" borderId="0" xfId="0" applyFont="1" applyFill="1" applyBorder="1" applyAlignment="1">
      <alignment horizontal="right"/>
    </xf>
    <xf numFmtId="0" fontId="17" fillId="0" borderId="0" xfId="0" applyFont="1" applyFill="1" applyBorder="1"/>
    <xf numFmtId="0" fontId="0" fillId="0" borderId="1" xfId="0" applyFill="1" applyBorder="1"/>
    <xf numFmtId="0" fontId="0" fillId="0" borderId="0" xfId="0" applyFill="1" applyBorder="1" applyAlignment="1">
      <alignment horizontal="right"/>
    </xf>
    <xf numFmtId="0" fontId="18" fillId="0" borderId="0" xfId="0" applyFont="1" applyFill="1" applyBorder="1"/>
    <xf numFmtId="0" fontId="0" fillId="0" borderId="0" xfId="0" applyFont="1" applyFill="1" applyBorder="1"/>
    <xf numFmtId="0" fontId="15" fillId="0" borderId="0" xfId="0" applyFont="1" applyFill="1" applyBorder="1" applyAlignment="1">
      <alignment horizontal="right"/>
    </xf>
    <xf numFmtId="0" fontId="14" fillId="0" borderId="0" xfId="0" applyFont="1" applyFill="1" applyBorder="1" applyProtection="1">
      <protection hidden="1"/>
    </xf>
    <xf numFmtId="0" fontId="0" fillId="0" borderId="0" xfId="0" applyFill="1" applyBorder="1" applyAlignment="1">
      <alignment horizontal="left"/>
    </xf>
    <xf numFmtId="0" fontId="19" fillId="0" borderId="0" xfId="0" applyFont="1" applyFill="1" applyBorder="1"/>
    <xf numFmtId="2" fontId="14" fillId="0" borderId="0" xfId="0" applyNumberFormat="1" applyFont="1" applyFill="1" applyBorder="1"/>
    <xf numFmtId="0" fontId="0" fillId="0" borderId="3" xfId="0" applyFont="1" applyFill="1" applyBorder="1"/>
    <xf numFmtId="0" fontId="14" fillId="0" borderId="3" xfId="0" applyFont="1" applyFill="1" applyBorder="1"/>
    <xf numFmtId="0" fontId="0" fillId="0" borderId="3" xfId="0" applyFill="1" applyBorder="1"/>
    <xf numFmtId="0" fontId="12" fillId="0" borderId="3" xfId="0" applyFont="1" applyFill="1" applyBorder="1"/>
    <xf numFmtId="0" fontId="0" fillId="0" borderId="4" xfId="0" applyFill="1" applyBorder="1"/>
    <xf numFmtId="0" fontId="19" fillId="0" borderId="15" xfId="1" applyFont="1" applyFill="1" applyBorder="1" applyAlignment="1" applyProtection="1">
      <alignment horizontal="center"/>
      <protection hidden="1"/>
    </xf>
    <xf numFmtId="0" fontId="14" fillId="0" borderId="0" xfId="0" applyFont="1" applyBorder="1"/>
    <xf numFmtId="2" fontId="14" fillId="5" borderId="5" xfId="0" applyNumberFormat="1" applyFont="1" applyFill="1" applyBorder="1"/>
    <xf numFmtId="2" fontId="14" fillId="5" borderId="6" xfId="0" applyNumberFormat="1" applyFont="1" applyFill="1" applyBorder="1" applyAlignment="1">
      <alignment horizontal="left"/>
    </xf>
    <xf numFmtId="2" fontId="4" fillId="5" borderId="5" xfId="0" applyNumberFormat="1" applyFont="1" applyFill="1" applyBorder="1" applyAlignment="1">
      <alignment horizontal="center" vertical="center"/>
    </xf>
    <xf numFmtId="2" fontId="4" fillId="5" borderId="5" xfId="0" applyNumberFormat="1" applyFont="1" applyFill="1" applyBorder="1" applyAlignment="1">
      <alignment horizontal="center"/>
    </xf>
    <xf numFmtId="0" fontId="4" fillId="5" borderId="6" xfId="0" applyFont="1" applyFill="1" applyBorder="1" applyAlignment="1">
      <alignment horizontal="center"/>
    </xf>
    <xf numFmtId="2" fontId="4" fillId="5" borderId="6" xfId="0" applyNumberFormat="1" applyFont="1" applyFill="1" applyBorder="1" applyAlignment="1">
      <alignment horizontal="center"/>
    </xf>
    <xf numFmtId="2" fontId="4" fillId="5" borderId="6" xfId="0" applyNumberFormat="1" applyFont="1" applyFill="1" applyBorder="1" applyAlignment="1">
      <alignment horizontal="left"/>
    </xf>
    <xf numFmtId="0" fontId="4" fillId="5" borderId="6" xfId="0" applyFont="1" applyFill="1" applyBorder="1"/>
    <xf numFmtId="0" fontId="4" fillId="5" borderId="8" xfId="0" applyFont="1" applyFill="1" applyBorder="1"/>
    <xf numFmtId="0" fontId="15" fillId="0" borderId="0" xfId="0" applyFont="1" applyFill="1" applyBorder="1" applyAlignment="1">
      <alignment horizontal="center"/>
    </xf>
    <xf numFmtId="0" fontId="12" fillId="6" borderId="0" xfId="0" applyFont="1" applyFill="1" applyBorder="1" applyAlignment="1">
      <alignment horizontal="right"/>
    </xf>
    <xf numFmtId="0" fontId="14" fillId="6" borderId="0" xfId="0" applyFont="1" applyFill="1" applyBorder="1" applyAlignment="1">
      <alignment vertical="top"/>
    </xf>
    <xf numFmtId="2" fontId="14" fillId="5" borderId="5" xfId="0" applyNumberFormat="1" applyFont="1" applyFill="1" applyBorder="1" applyAlignment="1">
      <alignment horizontal="center"/>
    </xf>
    <xf numFmtId="0" fontId="0" fillId="0" borderId="0" xfId="0" applyBorder="1" applyAlignment="1"/>
    <xf numFmtId="0" fontId="4" fillId="6" borderId="0" xfId="0" applyFont="1" applyFill="1" applyBorder="1"/>
    <xf numFmtId="0" fontId="14" fillId="5" borderId="6" xfId="0" applyFont="1" applyFill="1" applyBorder="1" applyAlignment="1"/>
    <xf numFmtId="0" fontId="14" fillId="5" borderId="9" xfId="0" applyFont="1" applyFill="1" applyBorder="1" applyAlignment="1"/>
    <xf numFmtId="0" fontId="14" fillId="0" borderId="0" xfId="0" applyFont="1" applyFill="1" applyBorder="1" applyAlignment="1">
      <alignment horizontal="center"/>
    </xf>
    <xf numFmtId="0" fontId="0" fillId="5" borderId="5" xfId="0" applyFill="1" applyBorder="1" applyAlignment="1">
      <alignment horizontal="center"/>
    </xf>
    <xf numFmtId="0" fontId="20" fillId="5" borderId="5" xfId="0" applyFont="1" applyFill="1" applyBorder="1" applyAlignment="1">
      <alignment horizontal="center"/>
    </xf>
    <xf numFmtId="2" fontId="16" fillId="0" borderId="10" xfId="0" applyNumberFormat="1" applyFont="1" applyFill="1" applyBorder="1" applyAlignment="1">
      <alignment horizontal="left" vertical="center"/>
    </xf>
    <xf numFmtId="0" fontId="0" fillId="0" borderId="11" xfId="0" applyBorder="1"/>
    <xf numFmtId="2" fontId="16" fillId="6" borderId="10" xfId="0" applyNumberFormat="1" applyFont="1" applyFill="1" applyBorder="1" applyAlignment="1">
      <alignment horizontal="left" vertical="center"/>
    </xf>
    <xf numFmtId="0" fontId="0" fillId="6" borderId="11" xfId="0" applyFill="1" applyBorder="1"/>
    <xf numFmtId="0" fontId="14" fillId="5" borderId="6" xfId="0" applyFont="1" applyFill="1" applyBorder="1" applyAlignment="1">
      <alignment vertical="top"/>
    </xf>
    <xf numFmtId="0" fontId="21" fillId="0" borderId="0" xfId="0" applyFont="1" applyFill="1" applyBorder="1" applyAlignment="1">
      <alignment horizontal="left"/>
    </xf>
    <xf numFmtId="0" fontId="5" fillId="0" borderId="0" xfId="0" applyFont="1" applyFill="1" applyBorder="1" applyAlignment="1">
      <alignment horizontal="left"/>
    </xf>
    <xf numFmtId="0" fontId="22" fillId="0" borderId="0" xfId="0" applyFont="1" applyFill="1" applyBorder="1" applyAlignment="1">
      <alignment horizontal="right"/>
    </xf>
    <xf numFmtId="0" fontId="19" fillId="0" borderId="0" xfId="1" applyFont="1" applyFill="1" applyBorder="1"/>
    <xf numFmtId="2" fontId="19" fillId="0" borderId="1" xfId="1" applyNumberFormat="1" applyFont="1" applyFill="1" applyBorder="1" applyAlignment="1">
      <alignment horizontal="center"/>
    </xf>
    <xf numFmtId="0" fontId="12" fillId="0" borderId="1" xfId="0" applyFont="1" applyFill="1" applyBorder="1"/>
    <xf numFmtId="0" fontId="28" fillId="0" borderId="0" xfId="4" applyFont="1" applyFill="1" applyBorder="1"/>
    <xf numFmtId="0" fontId="22" fillId="0" borderId="0" xfId="4" applyFont="1" applyFill="1" applyBorder="1"/>
    <xf numFmtId="0" fontId="20" fillId="0" borderId="0" xfId="0" applyFont="1" applyFill="1" applyBorder="1"/>
    <xf numFmtId="0" fontId="1" fillId="0" borderId="1" xfId="0" applyFont="1" applyFill="1" applyBorder="1"/>
    <xf numFmtId="0" fontId="20" fillId="0" borderId="0" xfId="2" applyFont="1" applyFill="1" applyBorder="1" applyProtection="1">
      <protection hidden="1"/>
    </xf>
    <xf numFmtId="0" fontId="20" fillId="0" borderId="0" xfId="2" applyFont="1" applyFill="1" applyBorder="1"/>
    <xf numFmtId="0" fontId="5" fillId="0" borderId="0" xfId="0" applyFont="1" applyFill="1" applyBorder="1" applyAlignment="1"/>
    <xf numFmtId="0" fontId="6" fillId="0" borderId="0" xfId="0" applyFont="1" applyFill="1" applyBorder="1" applyAlignment="1"/>
    <xf numFmtId="0" fontId="22" fillId="0" borderId="0" xfId="0" applyFont="1" applyFill="1" applyBorder="1"/>
    <xf numFmtId="2" fontId="4" fillId="0" borderId="0" xfId="0" applyNumberFormat="1" applyFont="1" applyFill="1" applyBorder="1" applyAlignment="1">
      <alignment horizontal="left"/>
    </xf>
    <xf numFmtId="0" fontId="20" fillId="0" borderId="0" xfId="0" applyFont="1" applyFill="1" applyBorder="1" applyAlignment="1">
      <alignment horizontal="center"/>
    </xf>
    <xf numFmtId="0" fontId="0" fillId="0" borderId="0" xfId="0" applyFill="1" applyBorder="1" applyAlignment="1">
      <alignment horizontal="center"/>
    </xf>
    <xf numFmtId="0" fontId="13" fillId="0" borderId="0" xfId="0" applyFont="1" applyFill="1" applyBorder="1" applyAlignment="1">
      <alignment horizontal="center"/>
    </xf>
    <xf numFmtId="0" fontId="12" fillId="7" borderId="12" xfId="4" applyFont="1" applyFill="1" applyBorder="1" applyAlignment="1" applyProtection="1">
      <alignment horizontal="center"/>
      <protection locked="0"/>
    </xf>
    <xf numFmtId="2" fontId="29" fillId="7" borderId="12" xfId="1" applyNumberFormat="1" applyFont="1" applyFill="1" applyBorder="1" applyAlignment="1" applyProtection="1">
      <alignment horizontal="center"/>
      <protection locked="0"/>
    </xf>
    <xf numFmtId="0" fontId="30" fillId="7" borderId="12" xfId="0" applyFont="1" applyFill="1" applyBorder="1" applyAlignment="1" applyProtection="1">
      <alignment horizontal="center"/>
      <protection locked="0"/>
    </xf>
    <xf numFmtId="0" fontId="20" fillId="5" borderId="12" xfId="2" applyFont="1" applyFill="1" applyBorder="1" applyAlignment="1" applyProtection="1">
      <alignment horizontal="center"/>
    </xf>
    <xf numFmtId="2" fontId="20" fillId="5" borderId="12" xfId="2" applyNumberFormat="1" applyFont="1" applyFill="1" applyBorder="1" applyAlignment="1" applyProtection="1">
      <alignment horizontal="center"/>
    </xf>
    <xf numFmtId="0" fontId="14" fillId="7" borderId="12" xfId="0" applyFont="1" applyFill="1" applyBorder="1" applyAlignment="1" applyProtection="1">
      <alignment horizontal="center"/>
      <protection locked="0"/>
    </xf>
    <xf numFmtId="0" fontId="19" fillId="0" borderId="0" xfId="1" applyFont="1" applyFill="1" applyBorder="1" applyProtection="1">
      <protection hidden="1"/>
    </xf>
    <xf numFmtId="0" fontId="19" fillId="0" borderId="17" xfId="1" applyFont="1" applyFill="1" applyBorder="1" applyAlignment="1" applyProtection="1">
      <alignment horizontal="center"/>
      <protection hidden="1"/>
    </xf>
    <xf numFmtId="0" fontId="19" fillId="0" borderId="1" xfId="1" applyFont="1" applyFill="1" applyBorder="1" applyAlignment="1" applyProtection="1">
      <alignment horizontal="center"/>
      <protection hidden="1"/>
    </xf>
    <xf numFmtId="0" fontId="11" fillId="0" borderId="0" xfId="1" applyFont="1" applyFill="1" applyBorder="1" applyProtection="1">
      <protection hidden="1"/>
    </xf>
    <xf numFmtId="0" fontId="20" fillId="0" borderId="0" xfId="2" applyFont="1" applyFill="1" applyBorder="1" applyAlignment="1" applyProtection="1">
      <alignment horizontal="left"/>
      <protection hidden="1"/>
    </xf>
    <xf numFmtId="0" fontId="19" fillId="0" borderId="17" xfId="1" applyFont="1" applyFill="1" applyBorder="1" applyAlignment="1">
      <alignment horizontal="center"/>
    </xf>
    <xf numFmtId="2" fontId="20" fillId="5" borderId="13" xfId="2" applyNumberFormat="1" applyFont="1" applyFill="1" applyBorder="1" applyAlignment="1" applyProtection="1">
      <alignment horizontal="center"/>
    </xf>
    <xf numFmtId="0" fontId="1" fillId="0" borderId="0" xfId="0" applyFont="1" applyFill="1" applyBorder="1"/>
    <xf numFmtId="0" fontId="2" fillId="0" borderId="7" xfId="0" applyFont="1" applyFill="1" applyBorder="1"/>
    <xf numFmtId="0" fontId="19" fillId="0" borderId="16" xfId="1" applyFont="1" applyFill="1" applyBorder="1"/>
    <xf numFmtId="0" fontId="19" fillId="0" borderId="6" xfId="0" applyFont="1" applyFill="1" applyBorder="1"/>
    <xf numFmtId="0" fontId="15" fillId="0" borderId="6" xfId="0" applyFont="1" applyFill="1" applyBorder="1" applyAlignment="1">
      <alignment horizontal="right"/>
    </xf>
    <xf numFmtId="0" fontId="1" fillId="0" borderId="6" xfId="0" applyFont="1" applyFill="1" applyBorder="1"/>
    <xf numFmtId="0" fontId="14" fillId="0" borderId="6" xfId="0" applyFont="1" applyFill="1" applyBorder="1"/>
    <xf numFmtId="0" fontId="14" fillId="0" borderId="6" xfId="0" applyFont="1" applyFill="1" applyBorder="1" applyAlignment="1">
      <alignment horizontal="right"/>
    </xf>
    <xf numFmtId="0" fontId="0" fillId="0" borderId="6" xfId="0" applyFill="1" applyBorder="1"/>
    <xf numFmtId="0" fontId="12" fillId="0" borderId="6" xfId="0" applyFont="1" applyFill="1" applyBorder="1"/>
    <xf numFmtId="0" fontId="18" fillId="0" borderId="7" xfId="0" applyFont="1" applyFill="1" applyBorder="1"/>
    <xf numFmtId="0" fontId="0" fillId="0" borderId="6" xfId="0" applyFont="1" applyFill="1" applyBorder="1" applyAlignment="1">
      <alignment horizontal="left"/>
    </xf>
    <xf numFmtId="0" fontId="0" fillId="0" borderId="6" xfId="0" applyBorder="1"/>
    <xf numFmtId="0" fontId="21" fillId="0" borderId="17" xfId="0" applyFont="1" applyFill="1" applyBorder="1" applyAlignment="1">
      <alignment horizontal="left"/>
    </xf>
    <xf numFmtId="0" fontId="14" fillId="0" borderId="18" xfId="0" applyFont="1" applyFill="1" applyBorder="1"/>
    <xf numFmtId="0" fontId="0" fillId="0" borderId="18" xfId="0" applyFill="1" applyBorder="1"/>
    <xf numFmtId="0" fontId="14" fillId="5" borderId="8" xfId="0" applyFont="1" applyFill="1" applyBorder="1" applyAlignment="1">
      <alignment vertical="top"/>
    </xf>
    <xf numFmtId="2" fontId="19" fillId="0" borderId="0" xfId="1" applyNumberFormat="1" applyFont="1" applyFill="1" applyBorder="1" applyAlignment="1">
      <alignment horizontal="center"/>
    </xf>
    <xf numFmtId="0" fontId="19" fillId="0" borderId="0" xfId="1" applyFont="1" applyFill="1" applyBorder="1" applyAlignment="1">
      <alignment horizontal="center"/>
    </xf>
    <xf numFmtId="0" fontId="21" fillId="0" borderId="10" xfId="0" applyFont="1" applyFill="1" applyBorder="1" applyAlignment="1">
      <alignment horizontal="left"/>
    </xf>
    <xf numFmtId="0" fontId="0" fillId="0" borderId="2" xfId="0" applyBorder="1"/>
    <xf numFmtId="0" fontId="14" fillId="0" borderId="2" xfId="0" applyFont="1" applyFill="1" applyBorder="1"/>
    <xf numFmtId="0" fontId="14" fillId="0" borderId="19" xfId="0" applyFont="1" applyFill="1" applyBorder="1"/>
    <xf numFmtId="0" fontId="14" fillId="0" borderId="8" xfId="0" applyFont="1" applyFill="1" applyBorder="1"/>
    <xf numFmtId="0" fontId="0" fillId="0" borderId="2" xfId="0" applyFill="1" applyBorder="1"/>
    <xf numFmtId="0" fontId="23" fillId="0" borderId="18" xfId="0" applyFont="1" applyFill="1" applyBorder="1" applyAlignment="1">
      <alignment horizontal="center" vertical="center"/>
    </xf>
    <xf numFmtId="2" fontId="20" fillId="5" borderId="20" xfId="2" applyNumberFormat="1" applyFont="1" applyFill="1" applyBorder="1" applyAlignment="1" applyProtection="1">
      <alignment horizontal="center"/>
    </xf>
    <xf numFmtId="0" fontId="20" fillId="0" borderId="3" xfId="2" applyFont="1" applyFill="1" applyBorder="1" applyProtection="1">
      <protection hidden="1"/>
    </xf>
    <xf numFmtId="0" fontId="20" fillId="0" borderId="3" xfId="2" applyFont="1" applyFill="1" applyBorder="1"/>
    <xf numFmtId="0" fontId="19" fillId="0" borderId="3" xfId="1" applyFont="1" applyFill="1" applyBorder="1"/>
    <xf numFmtId="0" fontId="15" fillId="0" borderId="3" xfId="0" applyFont="1" applyFill="1" applyBorder="1" applyAlignment="1">
      <alignment horizontal="right"/>
    </xf>
    <xf numFmtId="0" fontId="0" fillId="0" borderId="21" xfId="0" applyFill="1" applyBorder="1"/>
    <xf numFmtId="0" fontId="0" fillId="0" borderId="8" xfId="0" applyBorder="1"/>
    <xf numFmtId="0" fontId="0" fillId="0" borderId="8" xfId="0" applyFill="1" applyBorder="1"/>
    <xf numFmtId="0" fontId="14" fillId="7" borderId="13" xfId="0" applyFont="1" applyFill="1" applyBorder="1" applyAlignment="1" applyProtection="1">
      <alignment horizontal="center"/>
      <protection locked="0"/>
    </xf>
    <xf numFmtId="0" fontId="31" fillId="0" borderId="0" xfId="0" applyFont="1" applyFill="1" applyBorder="1" applyAlignment="1">
      <alignment wrapText="1"/>
    </xf>
    <xf numFmtId="0" fontId="0" fillId="0" borderId="0" xfId="0" applyBorder="1" applyAlignment="1"/>
    <xf numFmtId="0" fontId="18" fillId="0" borderId="0" xfId="0" applyFont="1" applyFill="1" applyBorder="1" applyAlignment="1">
      <alignment horizontal="right"/>
    </xf>
    <xf numFmtId="0" fontId="14" fillId="5" borderId="10" xfId="0" applyFont="1" applyFill="1" applyBorder="1" applyAlignment="1">
      <alignment horizontal="center" vertical="top" wrapText="1"/>
    </xf>
    <xf numFmtId="0" fontId="14" fillId="5" borderId="19" xfId="0" applyFont="1" applyFill="1" applyBorder="1" applyAlignment="1">
      <alignment horizontal="center" vertical="top" wrapText="1"/>
    </xf>
    <xf numFmtId="0" fontId="14" fillId="5" borderId="17" xfId="0" applyFont="1" applyFill="1" applyBorder="1" applyAlignment="1">
      <alignment horizontal="center" vertical="top" wrapText="1"/>
    </xf>
    <xf numFmtId="0" fontId="14" fillId="5" borderId="18" xfId="0" applyFont="1" applyFill="1" applyBorder="1" applyAlignment="1">
      <alignment horizontal="center" vertical="top" wrapText="1"/>
    </xf>
    <xf numFmtId="0" fontId="14" fillId="5" borderId="11" xfId="0" applyFont="1" applyFill="1" applyBorder="1" applyAlignment="1">
      <alignment horizontal="center" vertical="top" wrapText="1"/>
    </xf>
    <xf numFmtId="0" fontId="14" fillId="5" borderId="21" xfId="0" applyFont="1" applyFill="1" applyBorder="1" applyAlignment="1">
      <alignment horizontal="center" vertical="top" wrapText="1"/>
    </xf>
    <xf numFmtId="0" fontId="14" fillId="6" borderId="10" xfId="0" applyFont="1" applyFill="1" applyBorder="1" applyAlignment="1">
      <alignment horizontal="left" vertical="top" wrapText="1"/>
    </xf>
    <xf numFmtId="0" fontId="14" fillId="6" borderId="19" xfId="0" applyFont="1" applyFill="1" applyBorder="1" applyAlignment="1">
      <alignment horizontal="left" vertical="top" wrapText="1"/>
    </xf>
    <xf numFmtId="0" fontId="14" fillId="6" borderId="11" xfId="0" applyFont="1" applyFill="1" applyBorder="1" applyAlignment="1">
      <alignment horizontal="left" vertical="top" wrapText="1"/>
    </xf>
    <xf numFmtId="0" fontId="14" fillId="6" borderId="21" xfId="0" applyFont="1" applyFill="1" applyBorder="1" applyAlignment="1">
      <alignment horizontal="left" vertical="top" wrapText="1"/>
    </xf>
    <xf numFmtId="0" fontId="25" fillId="0" borderId="0" xfId="0" applyFont="1" applyFill="1" applyBorder="1" applyAlignment="1">
      <alignment horizontal="center"/>
    </xf>
    <xf numFmtId="0" fontId="26" fillId="8" borderId="0" xfId="0" applyFont="1" applyFill="1" applyBorder="1" applyAlignment="1">
      <alignment horizontal="center"/>
    </xf>
    <xf numFmtId="0" fontId="27" fillId="0" borderId="0" xfId="1" applyFont="1" applyFill="1" applyBorder="1"/>
    <xf numFmtId="0" fontId="18" fillId="0" borderId="2" xfId="0" applyFont="1" applyFill="1" applyBorder="1" applyAlignment="1">
      <alignment horizontal="left" vertical="top" wrapText="1"/>
    </xf>
    <xf numFmtId="0" fontId="9" fillId="0" borderId="0" xfId="3" applyFill="1" applyBorder="1" applyAlignment="1" applyProtection="1">
      <alignment horizontal="left" vertical="top"/>
      <protection hidden="1"/>
    </xf>
    <xf numFmtId="0" fontId="9" fillId="0" borderId="0" xfId="3" applyAlignment="1">
      <alignment horizontal="left" vertical="top"/>
    </xf>
    <xf numFmtId="0" fontId="9" fillId="0" borderId="18" xfId="3" applyBorder="1" applyAlignment="1">
      <alignment horizontal="left" vertical="top"/>
    </xf>
    <xf numFmtId="0" fontId="0" fillId="0" borderId="0" xfId="0" applyBorder="1" applyAlignment="1">
      <alignment horizontal="left"/>
    </xf>
    <xf numFmtId="0" fontId="24" fillId="0" borderId="0" xfId="0" applyFont="1" applyBorder="1" applyAlignment="1">
      <alignment horizontal="center" vertical="center"/>
    </xf>
    <xf numFmtId="0" fontId="2" fillId="0" borderId="7" xfId="0" applyFont="1" applyFill="1" applyBorder="1" applyAlignment="1"/>
    <xf numFmtId="0" fontId="2" fillId="0" borderId="6" xfId="0" applyFont="1" applyFill="1" applyBorder="1" applyAlignment="1"/>
    <xf numFmtId="0" fontId="0" fillId="0" borderId="6" xfId="0" applyBorder="1" applyAlignment="1"/>
    <xf numFmtId="0" fontId="18" fillId="0" borderId="0" xfId="0" applyFont="1" applyFill="1" applyBorder="1" applyAlignment="1">
      <alignment horizontal="left" vertical="top" wrapText="1"/>
    </xf>
    <xf numFmtId="0" fontId="0" fillId="0" borderId="0" xfId="0" applyAlignment="1"/>
    <xf numFmtId="0" fontId="0" fillId="0" borderId="0" xfId="0" applyBorder="1" applyAlignment="1">
      <alignment horizontal="left" vertical="top" wrapText="1"/>
    </xf>
    <xf numFmtId="0" fontId="0" fillId="0" borderId="0" xfId="0" applyAlignment="1">
      <alignment wrapText="1"/>
    </xf>
  </cellXfs>
  <cellStyles count="5">
    <cellStyle name="Calculation" xfId="1" builtinId="22"/>
    <cellStyle name="Good" xfId="2" builtinId="26"/>
    <cellStyle name="Hyperlink" xfId="3" builtinId="8"/>
    <cellStyle name="Input" xfId="4"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104776</xdr:colOff>
      <xdr:row>84</xdr:row>
      <xdr:rowOff>57151</xdr:rowOff>
    </xdr:from>
    <xdr:to>
      <xdr:col>8</xdr:col>
      <xdr:colOff>638175</xdr:colOff>
      <xdr:row>99</xdr:row>
      <xdr:rowOff>114300</xdr:rowOff>
    </xdr:to>
    <xdr:sp macro="" textlink="">
      <xdr:nvSpPr>
        <xdr:cNvPr id="7" name="TextBox 6"/>
        <xdr:cNvSpPr txBox="1"/>
      </xdr:nvSpPr>
      <xdr:spPr>
        <a:xfrm>
          <a:off x="104776" y="15868651"/>
          <a:ext cx="6029324" cy="277177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r>
            <a:rPr lang="en-NZ" sz="900" b="1" i="0" u="sng" strike="noStrike" baseline="0" smtClean="0">
              <a:solidFill>
                <a:schemeClr val="dk1"/>
              </a:solidFill>
              <a:latin typeface="+mn-lt"/>
              <a:ea typeface="+mn-ea"/>
              <a:cs typeface="+mn-cs"/>
            </a:rPr>
            <a:t>E1/VM1 Section 9.0.4 SOAK PIT CALCULATION</a:t>
          </a:r>
        </a:p>
        <a:p>
          <a:endParaRPr lang="en-NZ" sz="900" b="1" i="0" u="sng" strike="noStrike" baseline="0" smtClean="0">
            <a:solidFill>
              <a:schemeClr val="dk1"/>
            </a:solidFill>
            <a:latin typeface="+mn-lt"/>
            <a:ea typeface="+mn-ea"/>
            <a:cs typeface="+mn-cs"/>
          </a:endParaRPr>
        </a:p>
        <a:p>
          <a:r>
            <a:rPr lang="en-NZ" sz="900" b="0" i="0" u="none" strike="noStrike" baseline="0" smtClean="0">
              <a:solidFill>
                <a:schemeClr val="dk1"/>
              </a:solidFill>
              <a:latin typeface="+mn-lt"/>
              <a:ea typeface="+mn-ea"/>
              <a:cs typeface="+mn-cs"/>
            </a:rPr>
            <a:t>The volume of storage required in the soak pit, Vstor (m3), shall be calculated by:</a:t>
          </a:r>
        </a:p>
        <a:p>
          <a:r>
            <a:rPr lang="en-NZ" sz="900" b="1" i="0" u="none" strike="noStrike" baseline="0" smtClean="0">
              <a:solidFill>
                <a:schemeClr val="dk1"/>
              </a:solidFill>
              <a:latin typeface="+mn-lt"/>
              <a:ea typeface="+mn-ea"/>
              <a:cs typeface="+mn-cs"/>
            </a:rPr>
            <a:t>Vstor</a:t>
          </a:r>
          <a:r>
            <a:rPr lang="en-NZ" sz="900" b="0" i="0" u="none" strike="noStrike" baseline="0" smtClean="0">
              <a:solidFill>
                <a:schemeClr val="dk1"/>
              </a:solidFill>
              <a:latin typeface="+mn-lt"/>
              <a:ea typeface="+mn-ea"/>
              <a:cs typeface="+mn-cs"/>
            </a:rPr>
            <a:t> = Rc – Vsoak</a:t>
          </a:r>
        </a:p>
        <a:p>
          <a:r>
            <a:rPr lang="en-NZ" sz="900" b="0" i="0" u="none" strike="noStrike" baseline="0" smtClean="0">
              <a:solidFill>
                <a:schemeClr val="dk1"/>
              </a:solidFill>
              <a:latin typeface="+mn-lt"/>
              <a:ea typeface="+mn-ea"/>
              <a:cs typeface="+mn-cs"/>
            </a:rPr>
            <a:t>where</a:t>
          </a:r>
        </a:p>
        <a:p>
          <a:r>
            <a:rPr lang="en-NZ" sz="900" b="1" i="0" u="none" strike="noStrike" baseline="0" smtClean="0">
              <a:solidFill>
                <a:schemeClr val="dk1"/>
              </a:solidFill>
              <a:latin typeface="+mn-lt"/>
              <a:ea typeface="+mn-ea"/>
              <a:cs typeface="+mn-cs"/>
            </a:rPr>
            <a:t>Rc</a:t>
          </a:r>
          <a:r>
            <a:rPr lang="en-NZ" sz="900" b="0" i="0" u="none" strike="noStrike" baseline="0" smtClean="0">
              <a:solidFill>
                <a:schemeClr val="dk1"/>
              </a:solidFill>
              <a:latin typeface="+mn-lt"/>
              <a:ea typeface="+mn-ea"/>
              <a:cs typeface="+mn-cs"/>
            </a:rPr>
            <a:t> = run-off discharged from catchment to soak pit in 1 hour (m3).</a:t>
          </a:r>
        </a:p>
        <a:p>
          <a:r>
            <a:rPr lang="en-NZ" sz="900" b="1" i="0" u="none" strike="noStrike" baseline="0" smtClean="0">
              <a:solidFill>
                <a:schemeClr val="dk1"/>
              </a:solidFill>
              <a:latin typeface="+mn-lt"/>
              <a:ea typeface="+mn-ea"/>
              <a:cs typeface="+mn-cs"/>
            </a:rPr>
            <a:t>Vsoak</a:t>
          </a:r>
          <a:r>
            <a:rPr lang="en-NZ" sz="900" b="0" i="0" u="none" strike="noStrike" baseline="0" smtClean="0">
              <a:solidFill>
                <a:schemeClr val="dk1"/>
              </a:solidFill>
              <a:latin typeface="+mn-lt"/>
              <a:ea typeface="+mn-ea"/>
              <a:cs typeface="+mn-cs"/>
            </a:rPr>
            <a:t> = volume disposed of by soakage in 1 hour (m3).</a:t>
          </a:r>
        </a:p>
        <a:p>
          <a:r>
            <a:rPr lang="en-NZ" sz="900" b="0" i="0" u="none" strike="noStrike" baseline="0" smtClean="0">
              <a:solidFill>
                <a:schemeClr val="dk1"/>
              </a:solidFill>
              <a:latin typeface="+mn-lt"/>
              <a:ea typeface="+mn-ea"/>
              <a:cs typeface="+mn-cs"/>
            </a:rPr>
            <a:t>and</a:t>
          </a:r>
        </a:p>
        <a:p>
          <a:r>
            <a:rPr lang="en-NZ" sz="900" b="1" i="0" u="none" strike="noStrike" baseline="0" smtClean="0">
              <a:solidFill>
                <a:schemeClr val="dk1"/>
              </a:solidFill>
              <a:latin typeface="+mn-lt"/>
              <a:ea typeface="+mn-ea"/>
              <a:cs typeface="+mn-cs"/>
            </a:rPr>
            <a:t>Rc</a:t>
          </a:r>
          <a:r>
            <a:rPr lang="en-NZ" sz="900" b="0" i="0" u="none" strike="noStrike" baseline="0" smtClean="0">
              <a:solidFill>
                <a:schemeClr val="dk1"/>
              </a:solidFill>
              <a:latin typeface="+mn-lt"/>
              <a:ea typeface="+mn-ea"/>
              <a:cs typeface="+mn-cs"/>
            </a:rPr>
            <a:t> = 10CIA</a:t>
          </a:r>
        </a:p>
        <a:p>
          <a:r>
            <a:rPr lang="en-NZ" sz="900" b="0" i="0" u="none" strike="noStrike" baseline="0" smtClean="0">
              <a:solidFill>
                <a:schemeClr val="dk1"/>
              </a:solidFill>
              <a:latin typeface="+mn-lt"/>
              <a:ea typeface="+mn-ea"/>
              <a:cs typeface="+mn-cs"/>
            </a:rPr>
            <a:t>where</a:t>
          </a:r>
        </a:p>
        <a:p>
          <a:r>
            <a:rPr lang="en-NZ" sz="900" b="1" i="0" u="none" strike="noStrike" baseline="0" smtClean="0">
              <a:solidFill>
                <a:schemeClr val="dk1"/>
              </a:solidFill>
              <a:latin typeface="+mn-lt"/>
              <a:ea typeface="+mn-ea"/>
              <a:cs typeface="+mn-cs"/>
            </a:rPr>
            <a:t>C</a:t>
          </a:r>
          <a:r>
            <a:rPr lang="en-NZ" sz="900" b="0" i="0" u="none" strike="noStrike" baseline="0" smtClean="0">
              <a:solidFill>
                <a:schemeClr val="dk1"/>
              </a:solidFill>
              <a:latin typeface="+mn-lt"/>
              <a:ea typeface="+mn-ea"/>
              <a:cs typeface="+mn-cs"/>
            </a:rPr>
            <a:t> = run-off coefficient (see Table 1).</a:t>
          </a:r>
        </a:p>
        <a:p>
          <a:r>
            <a:rPr lang="en-NZ" sz="900" b="1" i="0" u="none" strike="noStrike" baseline="0" smtClean="0">
              <a:solidFill>
                <a:schemeClr val="dk1"/>
              </a:solidFill>
              <a:latin typeface="+mn-lt"/>
              <a:ea typeface="+mn-ea"/>
              <a:cs typeface="+mn-cs"/>
            </a:rPr>
            <a:t>I</a:t>
          </a:r>
          <a:r>
            <a:rPr lang="en-NZ" sz="900" b="0" i="0" u="none" strike="noStrike" baseline="0" smtClean="0">
              <a:solidFill>
                <a:schemeClr val="dk1"/>
              </a:solidFill>
              <a:latin typeface="+mn-lt"/>
              <a:ea typeface="+mn-ea"/>
              <a:cs typeface="+mn-cs"/>
            </a:rPr>
            <a:t> = rainfall intensity (mm/hr) based on 1 hour duration of an event having a 10% probability of occurring annually.</a:t>
          </a:r>
        </a:p>
        <a:p>
          <a:r>
            <a:rPr lang="en-NZ" sz="900" b="0" i="0" u="none" strike="noStrike" baseline="0" smtClean="0">
              <a:solidFill>
                <a:schemeClr val="dk1"/>
              </a:solidFill>
              <a:latin typeface="+mn-lt"/>
              <a:ea typeface="+mn-ea"/>
              <a:cs typeface="+mn-cs"/>
            </a:rPr>
            <a:t>A = area (hectares) of the catchment discharging to the soak pit.</a:t>
          </a:r>
        </a:p>
        <a:p>
          <a:r>
            <a:rPr lang="en-NZ" sz="900" b="0" i="0" u="none" strike="noStrike" baseline="0" smtClean="0">
              <a:solidFill>
                <a:schemeClr val="dk1"/>
              </a:solidFill>
              <a:latin typeface="+mn-lt"/>
              <a:ea typeface="+mn-ea"/>
              <a:cs typeface="+mn-cs"/>
            </a:rPr>
            <a:t>and</a:t>
          </a:r>
        </a:p>
        <a:p>
          <a:r>
            <a:rPr lang="en-NZ" sz="900" b="1" i="0" u="none" strike="noStrike" baseline="0" smtClean="0">
              <a:solidFill>
                <a:schemeClr val="dk1"/>
              </a:solidFill>
              <a:latin typeface="+mn-lt"/>
              <a:ea typeface="+mn-ea"/>
              <a:cs typeface="+mn-cs"/>
            </a:rPr>
            <a:t>Vsoak</a:t>
          </a:r>
          <a:r>
            <a:rPr lang="en-NZ" sz="900" b="0" i="0" u="none" strike="noStrike" baseline="0" smtClean="0">
              <a:solidFill>
                <a:schemeClr val="dk1"/>
              </a:solidFill>
              <a:latin typeface="+mn-lt"/>
              <a:ea typeface="+mn-ea"/>
              <a:cs typeface="+mn-cs"/>
            </a:rPr>
            <a:t> = AspSr/1000</a:t>
          </a:r>
        </a:p>
        <a:p>
          <a:r>
            <a:rPr lang="en-NZ" sz="900" b="0" i="0" u="none" strike="noStrike" baseline="0" smtClean="0">
              <a:solidFill>
                <a:schemeClr val="dk1"/>
              </a:solidFill>
              <a:latin typeface="+mn-lt"/>
              <a:ea typeface="+mn-ea"/>
              <a:cs typeface="+mn-cs"/>
            </a:rPr>
            <a:t>where</a:t>
          </a:r>
        </a:p>
        <a:p>
          <a:r>
            <a:rPr lang="en-NZ" sz="900" b="1" i="0" u="none" strike="noStrike" baseline="0" smtClean="0">
              <a:solidFill>
                <a:schemeClr val="dk1"/>
              </a:solidFill>
              <a:latin typeface="+mn-lt"/>
              <a:ea typeface="+mn-ea"/>
              <a:cs typeface="+mn-cs"/>
            </a:rPr>
            <a:t>Asp</a:t>
          </a:r>
          <a:r>
            <a:rPr lang="en-NZ" sz="900" b="0" i="0" u="none" strike="noStrike" baseline="0" smtClean="0">
              <a:solidFill>
                <a:schemeClr val="dk1"/>
              </a:solidFill>
              <a:latin typeface="+mn-lt"/>
              <a:ea typeface="+mn-ea"/>
              <a:cs typeface="+mn-cs"/>
            </a:rPr>
            <a:t> = area of the base of the soak pit (m2).</a:t>
          </a:r>
        </a:p>
        <a:p>
          <a:r>
            <a:rPr lang="en-NZ" sz="900" b="1" i="0" u="none" strike="noStrike" baseline="0" smtClean="0">
              <a:solidFill>
                <a:schemeClr val="dk1"/>
              </a:solidFill>
              <a:latin typeface="+mn-lt"/>
              <a:ea typeface="+mn-ea"/>
              <a:cs typeface="+mn-cs"/>
            </a:rPr>
            <a:t>Sr</a:t>
          </a:r>
          <a:r>
            <a:rPr lang="en-NZ" sz="900" b="0" i="0" u="none" strike="noStrike" baseline="0" smtClean="0">
              <a:solidFill>
                <a:schemeClr val="dk1"/>
              </a:solidFill>
              <a:latin typeface="+mn-lt"/>
              <a:ea typeface="+mn-ea"/>
              <a:cs typeface="+mn-cs"/>
            </a:rPr>
            <a:t> = soakage rate (mm/hr)</a:t>
          </a:r>
          <a:endParaRPr lang="en-NZ" sz="900"/>
        </a:p>
      </xdr:txBody>
    </xdr:sp>
    <xdr:clientData/>
  </xdr:twoCellAnchor>
  <xdr:oneCellAnchor>
    <xdr:from>
      <xdr:col>0</xdr:col>
      <xdr:colOff>85725</xdr:colOff>
      <xdr:row>68</xdr:row>
      <xdr:rowOff>76200</xdr:rowOff>
    </xdr:from>
    <xdr:ext cx="6057899" cy="2533650"/>
    <xdr:sp macro="" textlink="">
      <xdr:nvSpPr>
        <xdr:cNvPr id="11" name="TextBox 10"/>
        <xdr:cNvSpPr txBox="1"/>
      </xdr:nvSpPr>
      <xdr:spPr>
        <a:xfrm>
          <a:off x="85725" y="12992100"/>
          <a:ext cx="6057899" cy="25336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lang="en-NZ" sz="900" b="1" i="0" u="sng" strike="noStrike" baseline="0" smtClean="0">
              <a:solidFill>
                <a:schemeClr val="tx1"/>
              </a:solidFill>
              <a:latin typeface="+mj-lt"/>
              <a:ea typeface="+mn-ea"/>
              <a:cs typeface="+mn-cs"/>
            </a:rPr>
            <a:t>E1/VM1 Section 9.0.2 FIELD TEST PROCEDURE</a:t>
          </a:r>
        </a:p>
        <a:p>
          <a:endParaRPr lang="en-NZ" sz="900" b="0" i="0" u="none" strike="noStrike" baseline="0" smtClean="0">
            <a:solidFill>
              <a:schemeClr val="tx1"/>
            </a:solidFill>
            <a:latin typeface="+mj-lt"/>
            <a:ea typeface="+mn-ea"/>
            <a:cs typeface="+mn-cs"/>
          </a:endParaRPr>
        </a:p>
        <a:p>
          <a:r>
            <a:rPr lang="en-NZ" sz="900" b="0" i="0" u="none" strike="noStrike" baseline="0" smtClean="0">
              <a:solidFill>
                <a:schemeClr val="tx1"/>
              </a:solidFill>
              <a:latin typeface="+mj-lt"/>
              <a:ea typeface="+mn-ea"/>
              <a:cs typeface="+mn-cs"/>
            </a:rPr>
            <a:t>Field testing of soakage shall be carriedout as follows:</a:t>
          </a:r>
        </a:p>
        <a:p>
          <a:endParaRPr lang="en-NZ" sz="900" b="0" i="0" u="none" strike="noStrike" baseline="0" smtClean="0">
            <a:solidFill>
              <a:schemeClr val="tx1"/>
            </a:solidFill>
            <a:latin typeface="+mj-lt"/>
            <a:ea typeface="+mn-ea"/>
            <a:cs typeface="+mn-cs"/>
          </a:endParaRPr>
        </a:p>
        <a:p>
          <a:r>
            <a:rPr lang="en-NZ" sz="900" b="0" i="0" u="none" strike="noStrike" baseline="0" smtClean="0">
              <a:solidFill>
                <a:schemeClr val="tx1"/>
              </a:solidFill>
              <a:latin typeface="+mj-lt"/>
              <a:ea typeface="+mn-ea"/>
              <a:cs typeface="+mn-cs"/>
            </a:rPr>
            <a:t>a) Bore test holes of 100 mm to 150 mm diameter to the depth of the proposed soak pit. If groundwater is encountered in the bore test hole then this depth shall be taken as the depth of the soak pit.</a:t>
          </a:r>
        </a:p>
        <a:p>
          <a:endParaRPr lang="en-NZ" sz="900" b="0" i="0" u="none" strike="noStrike" baseline="0" smtClean="0">
            <a:solidFill>
              <a:schemeClr val="tx1"/>
            </a:solidFill>
            <a:latin typeface="+mj-lt"/>
            <a:ea typeface="+mn-ea"/>
            <a:cs typeface="+mn-cs"/>
          </a:endParaRPr>
        </a:p>
        <a:p>
          <a:r>
            <a:rPr lang="en-NZ" sz="900" b="0" i="0" u="none" strike="noStrike" baseline="0" smtClean="0">
              <a:solidFill>
                <a:schemeClr val="tx1"/>
              </a:solidFill>
              <a:latin typeface="+mj-lt"/>
              <a:ea typeface="+mn-ea"/>
              <a:cs typeface="+mn-cs"/>
            </a:rPr>
            <a:t>b) Fill the hole with water and maintain full for at least 4 hours, (unless the soakage is so great that the hole completely </a:t>
          </a:r>
          <a:r>
            <a:rPr lang="en-NZ" sz="900" b="0" i="1" u="none" strike="noStrike" baseline="0" smtClean="0">
              <a:solidFill>
                <a:schemeClr val="tx1"/>
              </a:solidFill>
              <a:latin typeface="+mj-lt"/>
              <a:ea typeface="+mn-ea"/>
              <a:cs typeface="+mn-cs"/>
            </a:rPr>
            <a:t>drains </a:t>
          </a:r>
          <a:r>
            <a:rPr lang="en-NZ" sz="900" b="0" i="0" u="none" strike="noStrike" baseline="0" smtClean="0">
              <a:solidFill>
                <a:schemeClr val="tx1"/>
              </a:solidFill>
              <a:latin typeface="+mj-lt"/>
              <a:ea typeface="+mn-ea"/>
              <a:cs typeface="+mn-cs"/>
            </a:rPr>
            <a:t>in a short time).</a:t>
          </a:r>
        </a:p>
        <a:p>
          <a:endParaRPr lang="en-NZ" sz="900" b="0" i="0" u="none" strike="noStrike" baseline="0" smtClean="0">
            <a:solidFill>
              <a:schemeClr val="tx1"/>
            </a:solidFill>
            <a:latin typeface="+mj-lt"/>
            <a:ea typeface="+mn-ea"/>
            <a:cs typeface="+mn-cs"/>
          </a:endParaRPr>
        </a:p>
        <a:p>
          <a:r>
            <a:rPr lang="en-NZ" sz="900" b="0" i="0" u="none" strike="noStrike" baseline="0" smtClean="0">
              <a:solidFill>
                <a:schemeClr val="tx1"/>
              </a:solidFill>
              <a:latin typeface="+mj-lt"/>
              <a:ea typeface="+mn-ea"/>
              <a:cs typeface="+mn-cs"/>
            </a:rPr>
            <a:t>c) Fill the hole with water to within 750 mm of ground level, and record the drop in water level against time, at intervals of no greater than 30 minutes, until the hole is almost empty, or over 4 hours, whichever is the shortest.</a:t>
          </a:r>
        </a:p>
        <a:p>
          <a:endParaRPr lang="en-NZ" sz="900" b="0" i="0" u="none" strike="noStrike" baseline="0" smtClean="0">
            <a:solidFill>
              <a:schemeClr val="tx1"/>
            </a:solidFill>
            <a:latin typeface="+mj-lt"/>
            <a:ea typeface="+mn-ea"/>
            <a:cs typeface="+mn-cs"/>
          </a:endParaRPr>
        </a:p>
        <a:p>
          <a:r>
            <a:rPr lang="en-NZ" sz="900" b="0" i="0" u="none" strike="noStrike" baseline="0" smtClean="0">
              <a:solidFill>
                <a:schemeClr val="tx1"/>
              </a:solidFill>
              <a:latin typeface="+mj-lt"/>
              <a:ea typeface="+mn-ea"/>
              <a:cs typeface="+mn-cs"/>
            </a:rPr>
            <a:t>d) Plot the drop in water level against time on a graph, and the soakage rate in mm/hr is determined from the minimum slope of the curve. If there is a marked decrease in soakage rate as the hole becomes nearly empty, the lower rates may be discarded and the value closer to the average can be </a:t>
          </a:r>
          <a:r>
            <a:rPr lang="en-NZ" sz="1000" b="0" i="0" u="none" strike="noStrike" baseline="0" smtClean="0">
              <a:solidFill>
                <a:schemeClr val="tx1"/>
              </a:solidFill>
              <a:latin typeface="+mj-lt"/>
              <a:ea typeface="+mn-ea"/>
              <a:cs typeface="+mn-cs"/>
            </a:rPr>
            <a:t>adopted.</a:t>
          </a:r>
          <a:endParaRPr lang="en-NZ" sz="1000">
            <a:latin typeface="+mj-lt"/>
          </a:endParaRPr>
        </a:p>
      </xdr:txBody>
    </xdr:sp>
    <xdr:clientData/>
  </xdr:oneCellAnchor>
  <xdr:oneCellAnchor>
    <xdr:from>
      <xdr:col>9</xdr:col>
      <xdr:colOff>438149</xdr:colOff>
      <xdr:row>49</xdr:row>
      <xdr:rowOff>123826</xdr:rowOff>
    </xdr:from>
    <xdr:ext cx="4638675" cy="7448550"/>
    <xdr:sp macro="" textlink="">
      <xdr:nvSpPr>
        <xdr:cNvPr id="12" name="TextBox 11"/>
        <xdr:cNvSpPr txBox="1"/>
      </xdr:nvSpPr>
      <xdr:spPr>
        <a:xfrm>
          <a:off x="6629399" y="9582151"/>
          <a:ext cx="4638675" cy="74485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pPr algn="l"/>
          <a:r>
            <a:rPr lang="en-NZ" sz="1000" b="1" u="sng">
              <a:solidFill>
                <a:schemeClr val="tx1"/>
              </a:solidFill>
              <a:effectLst/>
              <a:latin typeface="+mn-lt"/>
              <a:ea typeface="+mn-ea"/>
              <a:cs typeface="+mn-cs"/>
            </a:rPr>
            <a:t>E1/VM1 TABLE 1</a:t>
          </a:r>
        </a:p>
        <a:p>
          <a:pPr algn="l"/>
          <a:endParaRPr lang="en-NZ" sz="1000" b="1">
            <a:solidFill>
              <a:schemeClr val="tx1"/>
            </a:solidFill>
            <a:effectLst/>
            <a:latin typeface="+mn-lt"/>
            <a:ea typeface="+mn-ea"/>
            <a:cs typeface="+mn-cs"/>
          </a:endParaRPr>
        </a:p>
        <a:p>
          <a:pPr algn="l"/>
          <a:r>
            <a:rPr lang="en-NZ" sz="1000" b="1">
              <a:solidFill>
                <a:schemeClr val="tx1"/>
              </a:solidFill>
              <a:effectLst/>
              <a:latin typeface="+mn-lt"/>
              <a:ea typeface="+mn-ea"/>
              <a:cs typeface="+mn-cs"/>
            </a:rPr>
            <a:t>Description of surface 		</a:t>
          </a:r>
          <a:r>
            <a:rPr lang="en-NZ" sz="1000" b="1" baseline="0">
              <a:solidFill>
                <a:schemeClr val="tx1"/>
              </a:solidFill>
              <a:effectLst/>
              <a:latin typeface="+mn-lt"/>
              <a:ea typeface="+mn-ea"/>
              <a:cs typeface="+mn-cs"/>
            </a:rPr>
            <a:t>  	   </a:t>
          </a:r>
          <a:r>
            <a:rPr lang="en-NZ" sz="1000" b="1">
              <a:solidFill>
                <a:schemeClr val="tx1"/>
              </a:solidFill>
              <a:effectLst/>
              <a:latin typeface="+mn-lt"/>
              <a:ea typeface="+mn-ea"/>
              <a:cs typeface="+mn-cs"/>
            </a:rPr>
            <a:t>C</a:t>
          </a:r>
          <a:endParaRPr lang="en-NZ" sz="1000">
            <a:solidFill>
              <a:schemeClr val="tx1"/>
            </a:solidFill>
            <a:effectLst/>
            <a:latin typeface="+mn-lt"/>
            <a:ea typeface="+mn-ea"/>
            <a:cs typeface="+mn-cs"/>
          </a:endParaRPr>
        </a:p>
        <a:p>
          <a:pPr algn="l"/>
          <a:r>
            <a:rPr lang="en-NZ" sz="1000" b="1">
              <a:solidFill>
                <a:schemeClr val="tx1"/>
              </a:solidFill>
              <a:effectLst/>
              <a:latin typeface="+mn-lt"/>
              <a:ea typeface="+mn-ea"/>
              <a:cs typeface="+mn-cs"/>
            </a:rPr>
            <a:t> </a:t>
          </a:r>
          <a:endParaRPr lang="en-NZ" sz="1000">
            <a:solidFill>
              <a:schemeClr val="tx1"/>
            </a:solidFill>
            <a:effectLst/>
            <a:latin typeface="+mn-lt"/>
            <a:ea typeface="+mn-ea"/>
            <a:cs typeface="+mn-cs"/>
          </a:endParaRPr>
        </a:p>
        <a:p>
          <a:pPr algn="l"/>
          <a:r>
            <a:rPr lang="en-NZ" sz="1000" b="1">
              <a:solidFill>
                <a:schemeClr val="tx1"/>
              </a:solidFill>
              <a:effectLst/>
              <a:latin typeface="+mn-lt"/>
              <a:ea typeface="+mn-ea"/>
              <a:cs typeface="+mn-cs"/>
            </a:rPr>
            <a:t>Natural surface types</a:t>
          </a:r>
          <a:endParaRPr lang="en-NZ" sz="1000">
            <a:solidFill>
              <a:schemeClr val="tx1"/>
            </a:solidFill>
            <a:effectLst/>
            <a:latin typeface="+mn-lt"/>
            <a:ea typeface="+mn-ea"/>
            <a:cs typeface="+mn-cs"/>
          </a:endParaRPr>
        </a:p>
        <a:p>
          <a:pPr algn="l"/>
          <a:r>
            <a:rPr lang="en-NZ" sz="1000">
              <a:solidFill>
                <a:schemeClr val="tx1"/>
              </a:solidFill>
              <a:effectLst/>
              <a:latin typeface="+mn-lt"/>
              <a:ea typeface="+mn-ea"/>
              <a:cs typeface="+mn-cs"/>
            </a:rPr>
            <a:t>Bare impermeable clay with no interception</a:t>
          </a:r>
        </a:p>
        <a:p>
          <a:pPr algn="l"/>
          <a:r>
            <a:rPr lang="en-NZ" sz="1000">
              <a:solidFill>
                <a:schemeClr val="tx1"/>
              </a:solidFill>
              <a:effectLst/>
              <a:latin typeface="+mn-lt"/>
              <a:ea typeface="+mn-ea"/>
              <a:cs typeface="+mn-cs"/>
            </a:rPr>
            <a:t>channels or run-off control			0.70</a:t>
          </a:r>
        </a:p>
        <a:p>
          <a:pPr algn="l"/>
          <a:r>
            <a:rPr lang="en-NZ" sz="1000">
              <a:solidFill>
                <a:schemeClr val="tx1"/>
              </a:solidFill>
              <a:effectLst/>
              <a:latin typeface="+mn-lt"/>
              <a:ea typeface="+mn-ea"/>
              <a:cs typeface="+mn-cs"/>
            </a:rPr>
            <a:t>Bare uncultivated soil of medium soakage 		0.60</a:t>
          </a:r>
        </a:p>
        <a:p>
          <a:pPr algn="l"/>
          <a:r>
            <a:rPr lang="en-NZ" sz="1000">
              <a:solidFill>
                <a:schemeClr val="tx1"/>
              </a:solidFill>
              <a:effectLst/>
              <a:latin typeface="+mn-lt"/>
              <a:ea typeface="+mn-ea"/>
              <a:cs typeface="+mn-cs"/>
            </a:rPr>
            <a:t>Heavy clay soil types:</a:t>
          </a:r>
        </a:p>
        <a:p>
          <a:pPr algn="l"/>
          <a:r>
            <a:rPr lang="en-NZ" sz="1000">
              <a:solidFill>
                <a:schemeClr val="tx1"/>
              </a:solidFill>
              <a:effectLst/>
              <a:latin typeface="+mn-lt"/>
              <a:ea typeface="+mn-ea"/>
              <a:cs typeface="+mn-cs"/>
            </a:rPr>
            <a:t>     – pasture and grass cover 			0.40</a:t>
          </a:r>
        </a:p>
        <a:p>
          <a:pPr algn="l"/>
          <a:r>
            <a:rPr lang="en-NZ" sz="1000">
              <a:solidFill>
                <a:schemeClr val="tx1"/>
              </a:solidFill>
              <a:effectLst/>
              <a:latin typeface="+mn-lt"/>
              <a:ea typeface="+mn-ea"/>
              <a:cs typeface="+mn-cs"/>
            </a:rPr>
            <a:t>     – bush and scrub cover 			0.35</a:t>
          </a:r>
        </a:p>
        <a:p>
          <a:pPr algn="l"/>
          <a:r>
            <a:rPr lang="en-NZ" sz="1000">
              <a:solidFill>
                <a:schemeClr val="tx1"/>
              </a:solidFill>
              <a:effectLst/>
              <a:latin typeface="+mn-lt"/>
              <a:ea typeface="+mn-ea"/>
              <a:cs typeface="+mn-cs"/>
            </a:rPr>
            <a:t>     – cultivated				0.30</a:t>
          </a:r>
        </a:p>
        <a:p>
          <a:pPr algn="l"/>
          <a:r>
            <a:rPr lang="en-NZ" sz="1000">
              <a:solidFill>
                <a:schemeClr val="tx1"/>
              </a:solidFill>
              <a:effectLst/>
              <a:latin typeface="+mn-lt"/>
              <a:ea typeface="+mn-ea"/>
              <a:cs typeface="+mn-cs"/>
            </a:rPr>
            <a:t>Medium soakage soil types:</a:t>
          </a:r>
        </a:p>
        <a:p>
          <a:pPr algn="l"/>
          <a:r>
            <a:rPr lang="en-NZ" sz="1000">
              <a:solidFill>
                <a:schemeClr val="tx1"/>
              </a:solidFill>
              <a:effectLst/>
              <a:latin typeface="+mn-lt"/>
              <a:ea typeface="+mn-ea"/>
              <a:cs typeface="+mn-cs"/>
            </a:rPr>
            <a:t>     – pasture and scrub cover 			0.30</a:t>
          </a:r>
        </a:p>
        <a:p>
          <a:pPr algn="l"/>
          <a:r>
            <a:rPr lang="en-NZ" sz="1000">
              <a:solidFill>
                <a:schemeClr val="tx1"/>
              </a:solidFill>
              <a:effectLst/>
              <a:latin typeface="+mn-lt"/>
              <a:ea typeface="+mn-ea"/>
              <a:cs typeface="+mn-cs"/>
            </a:rPr>
            <a:t>     – bush and scrub cover			0.25</a:t>
          </a:r>
        </a:p>
        <a:p>
          <a:pPr algn="l"/>
          <a:r>
            <a:rPr lang="en-NZ" sz="1000">
              <a:solidFill>
                <a:schemeClr val="tx1"/>
              </a:solidFill>
              <a:effectLst/>
              <a:latin typeface="+mn-lt"/>
              <a:ea typeface="+mn-ea"/>
              <a:cs typeface="+mn-cs"/>
            </a:rPr>
            <a:t>     – cultivated 				0.20</a:t>
          </a:r>
        </a:p>
        <a:p>
          <a:pPr algn="l"/>
          <a:r>
            <a:rPr lang="en-NZ" sz="1000">
              <a:solidFill>
                <a:schemeClr val="tx1"/>
              </a:solidFill>
              <a:effectLst/>
              <a:latin typeface="+mn-lt"/>
              <a:ea typeface="+mn-ea"/>
              <a:cs typeface="+mn-cs"/>
            </a:rPr>
            <a:t>High soakage gravel, sandy and volcanic soil types:</a:t>
          </a:r>
        </a:p>
        <a:p>
          <a:pPr algn="l"/>
          <a:r>
            <a:rPr lang="en-NZ" sz="1000">
              <a:solidFill>
                <a:schemeClr val="tx1"/>
              </a:solidFill>
              <a:effectLst/>
              <a:latin typeface="+mn-lt"/>
              <a:ea typeface="+mn-ea"/>
              <a:cs typeface="+mn-cs"/>
            </a:rPr>
            <a:t>     – pasture and scrub cover 			0.20</a:t>
          </a:r>
        </a:p>
        <a:p>
          <a:pPr algn="l"/>
          <a:r>
            <a:rPr lang="en-NZ" sz="1000">
              <a:solidFill>
                <a:schemeClr val="tx1"/>
              </a:solidFill>
              <a:effectLst/>
              <a:latin typeface="+mn-lt"/>
              <a:ea typeface="+mn-ea"/>
              <a:cs typeface="+mn-cs"/>
            </a:rPr>
            <a:t>     – bush and scrub cover			0.15</a:t>
          </a:r>
        </a:p>
        <a:p>
          <a:pPr algn="l"/>
          <a:r>
            <a:rPr lang="en-NZ" sz="1000">
              <a:solidFill>
                <a:schemeClr val="tx1"/>
              </a:solidFill>
              <a:effectLst/>
              <a:latin typeface="+mn-lt"/>
              <a:ea typeface="+mn-ea"/>
              <a:cs typeface="+mn-cs"/>
            </a:rPr>
            <a:t>     – cultivated 				0.10</a:t>
          </a:r>
        </a:p>
        <a:p>
          <a:pPr algn="l"/>
          <a:r>
            <a:rPr lang="en-NZ" sz="1000">
              <a:solidFill>
                <a:schemeClr val="tx1"/>
              </a:solidFill>
              <a:effectLst/>
              <a:latin typeface="+mn-lt"/>
              <a:ea typeface="+mn-ea"/>
              <a:cs typeface="+mn-cs"/>
            </a:rPr>
            <a:t>Parks, playgrounds and reserves:</a:t>
          </a:r>
        </a:p>
        <a:p>
          <a:pPr algn="l"/>
          <a:r>
            <a:rPr lang="en-NZ" sz="1000">
              <a:solidFill>
                <a:schemeClr val="tx1"/>
              </a:solidFill>
              <a:effectLst/>
              <a:latin typeface="+mn-lt"/>
              <a:ea typeface="+mn-ea"/>
              <a:cs typeface="+mn-cs"/>
            </a:rPr>
            <a:t>     – mainly grassed 			0.30</a:t>
          </a:r>
        </a:p>
        <a:p>
          <a:pPr algn="l"/>
          <a:r>
            <a:rPr lang="en-NZ" sz="1000">
              <a:solidFill>
                <a:schemeClr val="tx1"/>
              </a:solidFill>
              <a:effectLst/>
              <a:latin typeface="+mn-lt"/>
              <a:ea typeface="+mn-ea"/>
              <a:cs typeface="+mn-cs"/>
            </a:rPr>
            <a:t>     – predominantly bush 			0.25</a:t>
          </a:r>
        </a:p>
        <a:p>
          <a:pPr algn="l"/>
          <a:r>
            <a:rPr lang="en-NZ" sz="1000">
              <a:solidFill>
                <a:schemeClr val="tx1"/>
              </a:solidFill>
              <a:effectLst/>
              <a:latin typeface="+mn-lt"/>
              <a:ea typeface="+mn-ea"/>
              <a:cs typeface="+mn-cs"/>
            </a:rPr>
            <a:t>Gardens, lawns, etc. 			0.25</a:t>
          </a:r>
        </a:p>
        <a:p>
          <a:pPr algn="l"/>
          <a:r>
            <a:rPr lang="en-NZ" sz="1000">
              <a:solidFill>
                <a:schemeClr val="tx1"/>
              </a:solidFill>
              <a:effectLst/>
              <a:latin typeface="+mn-lt"/>
              <a:ea typeface="+mn-ea"/>
              <a:cs typeface="+mn-cs"/>
            </a:rPr>
            <a:t> </a:t>
          </a:r>
        </a:p>
        <a:p>
          <a:pPr algn="l"/>
          <a:r>
            <a:rPr lang="en-NZ" sz="1000" b="1">
              <a:solidFill>
                <a:schemeClr val="tx1"/>
              </a:solidFill>
              <a:effectLst/>
              <a:latin typeface="+mn-lt"/>
              <a:ea typeface="+mn-ea"/>
              <a:cs typeface="+mn-cs"/>
            </a:rPr>
            <a:t>Developed surface types</a:t>
          </a:r>
          <a:endParaRPr lang="en-NZ" sz="1000">
            <a:solidFill>
              <a:schemeClr val="tx1"/>
            </a:solidFill>
            <a:effectLst/>
            <a:latin typeface="+mn-lt"/>
            <a:ea typeface="+mn-ea"/>
            <a:cs typeface="+mn-cs"/>
          </a:endParaRPr>
        </a:p>
        <a:p>
          <a:pPr algn="l"/>
          <a:r>
            <a:rPr lang="en-NZ" sz="1000">
              <a:solidFill>
                <a:srgbClr val="FF0000"/>
              </a:solidFill>
              <a:effectLst/>
              <a:latin typeface="+mn-lt"/>
              <a:ea typeface="+mn-ea"/>
              <a:cs typeface="+mn-cs"/>
            </a:rPr>
            <a:t>Fully roofed and/or sealed developments 		0.90</a:t>
          </a:r>
        </a:p>
        <a:p>
          <a:pPr algn="l"/>
          <a:r>
            <a:rPr lang="en-NZ" sz="1000">
              <a:solidFill>
                <a:srgbClr val="FF0000"/>
              </a:solidFill>
              <a:effectLst/>
              <a:latin typeface="+mn-lt"/>
              <a:ea typeface="+mn-ea"/>
              <a:cs typeface="+mn-cs"/>
            </a:rPr>
            <a:t>Steel and non-absorbent roof surfaces 		0.90</a:t>
          </a:r>
        </a:p>
        <a:p>
          <a:pPr algn="l"/>
          <a:r>
            <a:rPr lang="en-NZ" sz="1000">
              <a:solidFill>
                <a:schemeClr val="tx1"/>
              </a:solidFill>
              <a:effectLst/>
              <a:latin typeface="+mn-lt"/>
              <a:ea typeface="+mn-ea"/>
              <a:cs typeface="+mn-cs"/>
            </a:rPr>
            <a:t>Asphalt and concrete paved surfaces 		0.85</a:t>
          </a:r>
        </a:p>
        <a:p>
          <a:pPr algn="l"/>
          <a:r>
            <a:rPr lang="en-NZ" sz="1000">
              <a:solidFill>
                <a:schemeClr val="tx1"/>
              </a:solidFill>
              <a:effectLst/>
              <a:latin typeface="+mn-lt"/>
              <a:ea typeface="+mn-ea"/>
              <a:cs typeface="+mn-cs"/>
            </a:rPr>
            <a:t>Near flat and slightly absorbent</a:t>
          </a:r>
        </a:p>
        <a:p>
          <a:pPr algn="l"/>
          <a:r>
            <a:rPr lang="en-NZ" sz="1000">
              <a:solidFill>
                <a:schemeClr val="tx1"/>
              </a:solidFill>
              <a:effectLst/>
              <a:latin typeface="+mn-lt"/>
              <a:ea typeface="+mn-ea"/>
              <a:cs typeface="+mn-cs"/>
            </a:rPr>
            <a:t>roof surfaces 				0.80</a:t>
          </a:r>
        </a:p>
        <a:p>
          <a:pPr algn="l"/>
          <a:r>
            <a:rPr lang="en-NZ" sz="1000">
              <a:solidFill>
                <a:schemeClr val="tx1"/>
              </a:solidFill>
              <a:effectLst/>
              <a:latin typeface="+mn-lt"/>
              <a:ea typeface="+mn-ea"/>
              <a:cs typeface="+mn-cs"/>
            </a:rPr>
            <a:t>Stone, brick and precast concrete</a:t>
          </a:r>
        </a:p>
        <a:p>
          <a:pPr algn="l"/>
          <a:r>
            <a:rPr lang="en-NZ" sz="1000">
              <a:solidFill>
                <a:schemeClr val="tx1"/>
              </a:solidFill>
              <a:effectLst/>
              <a:latin typeface="+mn-lt"/>
              <a:ea typeface="+mn-ea"/>
              <a:cs typeface="+mn-cs"/>
            </a:rPr>
            <a:t>paving panels</a:t>
          </a:r>
        </a:p>
        <a:p>
          <a:pPr algn="l"/>
          <a:r>
            <a:rPr lang="en-NZ" sz="1000">
              <a:solidFill>
                <a:schemeClr val="tx1"/>
              </a:solidFill>
              <a:effectLst/>
              <a:latin typeface="+mn-lt"/>
              <a:ea typeface="+mn-ea"/>
              <a:cs typeface="+mn-cs"/>
            </a:rPr>
            <a:t>     – with sealed joints 			0.80</a:t>
          </a:r>
        </a:p>
        <a:p>
          <a:pPr algn="l"/>
          <a:r>
            <a:rPr lang="en-NZ" sz="1000">
              <a:solidFill>
                <a:schemeClr val="tx1"/>
              </a:solidFill>
              <a:effectLst/>
              <a:latin typeface="+mn-lt"/>
              <a:ea typeface="+mn-ea"/>
              <a:cs typeface="+mn-cs"/>
            </a:rPr>
            <a:t>     – with open joints 			0.60</a:t>
          </a:r>
        </a:p>
        <a:p>
          <a:pPr algn="l"/>
          <a:r>
            <a:rPr lang="en-NZ" sz="1000">
              <a:solidFill>
                <a:schemeClr val="tx1"/>
              </a:solidFill>
              <a:effectLst/>
              <a:latin typeface="+mn-lt"/>
              <a:ea typeface="+mn-ea"/>
              <a:cs typeface="+mn-cs"/>
            </a:rPr>
            <a:t>Unsealed roads 			0.50</a:t>
          </a:r>
        </a:p>
        <a:p>
          <a:pPr algn="l"/>
          <a:r>
            <a:rPr lang="en-NZ" sz="1000">
              <a:solidFill>
                <a:schemeClr val="tx1"/>
              </a:solidFill>
              <a:effectLst/>
              <a:latin typeface="+mn-lt"/>
              <a:ea typeface="+mn-ea"/>
              <a:cs typeface="+mn-cs"/>
            </a:rPr>
            <a:t>Railway and unsealed yards and</a:t>
          </a:r>
        </a:p>
        <a:p>
          <a:pPr algn="l"/>
          <a:r>
            <a:rPr lang="en-NZ" sz="1000">
              <a:solidFill>
                <a:schemeClr val="tx1"/>
              </a:solidFill>
              <a:effectLst/>
              <a:latin typeface="+mn-lt"/>
              <a:ea typeface="+mn-ea"/>
              <a:cs typeface="+mn-cs"/>
            </a:rPr>
            <a:t>similar surfaces 			0.35</a:t>
          </a:r>
        </a:p>
        <a:p>
          <a:pPr algn="l"/>
          <a:r>
            <a:rPr lang="en-NZ" sz="1000">
              <a:solidFill>
                <a:schemeClr val="tx1"/>
              </a:solidFill>
              <a:effectLst/>
              <a:latin typeface="+mn-lt"/>
              <a:ea typeface="+mn-ea"/>
              <a:cs typeface="+mn-cs"/>
            </a:rPr>
            <a:t> </a:t>
          </a:r>
        </a:p>
        <a:p>
          <a:pPr algn="l"/>
          <a:r>
            <a:rPr lang="en-NZ" sz="1000" b="1">
              <a:solidFill>
                <a:schemeClr val="tx1"/>
              </a:solidFill>
              <a:effectLst/>
              <a:latin typeface="+mn-lt"/>
              <a:ea typeface="+mn-ea"/>
              <a:cs typeface="+mn-cs"/>
            </a:rPr>
            <a:t>Land use types</a:t>
          </a:r>
          <a:endParaRPr lang="en-NZ" sz="1000">
            <a:solidFill>
              <a:schemeClr val="tx1"/>
            </a:solidFill>
            <a:effectLst/>
            <a:latin typeface="+mn-lt"/>
            <a:ea typeface="+mn-ea"/>
            <a:cs typeface="+mn-cs"/>
          </a:endParaRPr>
        </a:p>
        <a:p>
          <a:pPr algn="l"/>
          <a:r>
            <a:rPr lang="en-NZ" sz="1000">
              <a:solidFill>
                <a:schemeClr val="tx1"/>
              </a:solidFill>
              <a:effectLst/>
              <a:latin typeface="+mn-lt"/>
              <a:ea typeface="+mn-ea"/>
              <a:cs typeface="+mn-cs"/>
            </a:rPr>
            <a:t>Industrial, commercial, shopping areas</a:t>
          </a:r>
        </a:p>
        <a:p>
          <a:pPr algn="l"/>
          <a:r>
            <a:rPr lang="en-NZ" sz="1000">
              <a:solidFill>
                <a:schemeClr val="tx1"/>
              </a:solidFill>
              <a:effectLst/>
              <a:latin typeface="+mn-lt"/>
              <a:ea typeface="+mn-ea"/>
              <a:cs typeface="+mn-cs"/>
            </a:rPr>
            <a:t>and town house developments 			0.65</a:t>
          </a:r>
        </a:p>
        <a:p>
          <a:pPr algn="l"/>
          <a:r>
            <a:rPr lang="en-NZ" sz="1000">
              <a:solidFill>
                <a:schemeClr val="tx1"/>
              </a:solidFill>
              <a:effectLst/>
              <a:latin typeface="+mn-lt"/>
              <a:ea typeface="+mn-ea"/>
              <a:cs typeface="+mn-cs"/>
            </a:rPr>
            <a:t>Residential areas in which the impervious</a:t>
          </a:r>
        </a:p>
        <a:p>
          <a:pPr algn="l"/>
          <a:r>
            <a:rPr lang="en-NZ" sz="1000">
              <a:solidFill>
                <a:schemeClr val="tx1"/>
              </a:solidFill>
              <a:effectLst/>
              <a:latin typeface="+mn-lt"/>
              <a:ea typeface="+mn-ea"/>
              <a:cs typeface="+mn-cs"/>
            </a:rPr>
            <a:t>area is less than 36% of gross area 		0.45</a:t>
          </a:r>
        </a:p>
        <a:p>
          <a:pPr algn="l"/>
          <a:r>
            <a:rPr lang="en-NZ" sz="1000">
              <a:solidFill>
                <a:schemeClr val="tx1"/>
              </a:solidFill>
              <a:effectLst/>
              <a:latin typeface="+mn-lt"/>
              <a:ea typeface="+mn-ea"/>
              <a:cs typeface="+mn-cs"/>
            </a:rPr>
            <a:t>Residential areas in which impervious</a:t>
          </a:r>
        </a:p>
        <a:p>
          <a:pPr algn="l"/>
          <a:r>
            <a:rPr lang="en-NZ" sz="1000">
              <a:solidFill>
                <a:schemeClr val="tx1"/>
              </a:solidFill>
              <a:effectLst/>
              <a:latin typeface="+mn-lt"/>
              <a:ea typeface="+mn-ea"/>
              <a:cs typeface="+mn-cs"/>
            </a:rPr>
            <a:t>area is 36% to 50% of gross area 		0.55</a:t>
          </a:r>
        </a:p>
        <a:p>
          <a:pPr algn="l"/>
          <a:r>
            <a:rPr lang="en-NZ" sz="1000">
              <a:solidFill>
                <a:schemeClr val="tx1"/>
              </a:solidFill>
              <a:effectLst/>
              <a:latin typeface="+mn-lt"/>
              <a:ea typeface="+mn-ea"/>
              <a:cs typeface="+mn-cs"/>
            </a:rPr>
            <a:t>Note:</a:t>
          </a:r>
        </a:p>
        <a:p>
          <a:pPr algn="l"/>
          <a:r>
            <a:rPr lang="en-NZ" sz="1000">
              <a:solidFill>
                <a:schemeClr val="tx1"/>
              </a:solidFill>
              <a:effectLst/>
              <a:latin typeface="+mn-lt"/>
              <a:ea typeface="+mn-ea"/>
              <a:cs typeface="+mn-cs"/>
            </a:rPr>
            <a:t>Where the impervious area exceeds 50% of gross area, use method of Paragraph 2.1.2.</a:t>
          </a:r>
        </a:p>
        <a:p>
          <a:pPr algn="l"/>
          <a:endParaRPr lang="en-NZ" sz="1000"/>
        </a:p>
      </xdr:txBody>
    </xdr:sp>
    <xdr:clientData/>
  </xdr:oneCellAnchor>
  <xdr:oneCellAnchor>
    <xdr:from>
      <xdr:col>9</xdr:col>
      <xdr:colOff>448236</xdr:colOff>
      <xdr:row>92</xdr:row>
      <xdr:rowOff>9526</xdr:rowOff>
    </xdr:from>
    <xdr:ext cx="4650442" cy="628650"/>
    <xdr:sp macro="" textlink="">
      <xdr:nvSpPr>
        <xdr:cNvPr id="13" name="TextBox 12"/>
        <xdr:cNvSpPr txBox="1"/>
      </xdr:nvSpPr>
      <xdr:spPr>
        <a:xfrm>
          <a:off x="6639486" y="17268826"/>
          <a:ext cx="4650442" cy="6286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pPr algn="l"/>
          <a:r>
            <a:rPr lang="en-NZ" sz="1000" b="1" i="0" u="none" strike="noStrike" baseline="0" smtClean="0">
              <a:solidFill>
                <a:schemeClr val="tx1"/>
              </a:solidFill>
              <a:latin typeface="+mn-lt"/>
              <a:ea typeface="+mn-ea"/>
              <a:cs typeface="+mn-cs"/>
            </a:rPr>
            <a:t>E1/VM1 Section 2.1.2 </a:t>
          </a:r>
          <a:r>
            <a:rPr lang="en-NZ" sz="1000" b="0" i="0" u="none" strike="noStrike" baseline="0" smtClean="0">
              <a:solidFill>
                <a:schemeClr val="tx1"/>
              </a:solidFill>
              <a:latin typeface="+mn-lt"/>
              <a:ea typeface="+mn-ea"/>
              <a:cs typeface="+mn-cs"/>
            </a:rPr>
            <a:t>The chosen run-off coefficient shall be based on the conditions likely to exist after the full catchment development allowable by the operative plan under the Resource Management Act</a:t>
          </a:r>
          <a:endParaRPr lang="en-NZ" sz="1000"/>
        </a:p>
      </xdr:txBody>
    </xdr:sp>
    <xdr:clientData/>
  </xdr:oneCellAnchor>
  <xdr:twoCellAnchor editAs="oneCell">
    <xdr:from>
      <xdr:col>0</xdr:col>
      <xdr:colOff>542925</xdr:colOff>
      <xdr:row>108</xdr:row>
      <xdr:rowOff>161925</xdr:rowOff>
    </xdr:from>
    <xdr:to>
      <xdr:col>8</xdr:col>
      <xdr:colOff>142875</xdr:colOff>
      <xdr:row>148</xdr:row>
      <xdr:rowOff>9526</xdr:rowOff>
    </xdr:to>
    <xdr:pic>
      <xdr:nvPicPr>
        <xdr:cNvPr id="6076" name="Picture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645" t="9891" r="8704" b="15034"/>
        <a:stretch>
          <a:fillRect/>
        </a:stretch>
      </xdr:blipFill>
      <xdr:spPr bwMode="auto">
        <a:xfrm>
          <a:off x="542925" y="20478750"/>
          <a:ext cx="5019675" cy="708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476250</xdr:colOff>
      <xdr:row>3</xdr:row>
      <xdr:rowOff>85725</xdr:rowOff>
    </xdr:from>
    <xdr:to>
      <xdr:col>13</xdr:col>
      <xdr:colOff>209550</xdr:colOff>
      <xdr:row>19</xdr:row>
      <xdr:rowOff>171450</xdr:rowOff>
    </xdr:to>
    <xdr:grpSp>
      <xdr:nvGrpSpPr>
        <xdr:cNvPr id="6080" name="Group 14"/>
        <xdr:cNvGrpSpPr>
          <a:grpSpLocks/>
        </xdr:cNvGrpSpPr>
      </xdr:nvGrpSpPr>
      <xdr:grpSpPr bwMode="auto">
        <a:xfrm>
          <a:off x="7362825" y="857250"/>
          <a:ext cx="1819275" cy="3143250"/>
          <a:chOff x="7358063" y="757196"/>
          <a:chExt cx="1823807" cy="2880000"/>
        </a:xfrm>
      </xdr:grpSpPr>
      <xdr:pic>
        <xdr:nvPicPr>
          <xdr:cNvPr id="6090" name="Picture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9778" t="59537" r="26266" b="38042"/>
          <a:stretch>
            <a:fillRect/>
          </a:stretch>
        </xdr:blipFill>
        <xdr:spPr bwMode="auto">
          <a:xfrm>
            <a:off x="8853403" y="1631691"/>
            <a:ext cx="328467" cy="279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091" name="Group 56"/>
          <xdr:cNvGrpSpPr>
            <a:grpSpLocks/>
          </xdr:cNvGrpSpPr>
        </xdr:nvGrpSpPr>
        <xdr:grpSpPr bwMode="auto">
          <a:xfrm>
            <a:off x="7381870" y="757196"/>
            <a:ext cx="1596351" cy="2880000"/>
            <a:chOff x="7858125" y="20945475"/>
            <a:chExt cx="1157288" cy="2352675"/>
          </a:xfrm>
        </xdr:grpSpPr>
        <xdr:pic>
          <xdr:nvPicPr>
            <xdr:cNvPr id="6093" name="Picture 5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35141" t="53088" r="46655" b="22487"/>
            <a:stretch>
              <a:fillRect/>
            </a:stretch>
          </xdr:blipFill>
          <xdr:spPr bwMode="auto">
            <a:xfrm>
              <a:off x="7858125" y="20993099"/>
              <a:ext cx="1095376" cy="2305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9" name="Rectangle 58"/>
            <xdr:cNvSpPr/>
          </xdr:nvSpPr>
          <xdr:spPr>
            <a:xfrm>
              <a:off x="8797339" y="22245638"/>
              <a:ext cx="182855" cy="224433"/>
            </a:xfrm>
            <a:prstGeom prst="rect">
              <a:avLst/>
            </a:prstGeom>
            <a:solidFill>
              <a:schemeClr val="bg1"/>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sp macro="" textlink="">
          <xdr:nvSpPr>
            <xdr:cNvPr id="60" name="Rectangle 59"/>
            <xdr:cNvSpPr/>
          </xdr:nvSpPr>
          <xdr:spPr>
            <a:xfrm>
              <a:off x="8797339" y="22648069"/>
              <a:ext cx="182855" cy="216694"/>
            </a:xfrm>
            <a:prstGeom prst="rect">
              <a:avLst/>
            </a:prstGeom>
            <a:solidFill>
              <a:schemeClr val="bg1"/>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sp macro="" textlink="">
          <xdr:nvSpPr>
            <xdr:cNvPr id="61" name="Rectangle 60"/>
            <xdr:cNvSpPr/>
          </xdr:nvSpPr>
          <xdr:spPr>
            <a:xfrm>
              <a:off x="8037787" y="21905119"/>
              <a:ext cx="182855" cy="216694"/>
            </a:xfrm>
            <a:prstGeom prst="rect">
              <a:avLst/>
            </a:prstGeom>
            <a:solidFill>
              <a:schemeClr val="bg1"/>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sp macro="" textlink="">
          <xdr:nvSpPr>
            <xdr:cNvPr id="62" name="Rectangle 61"/>
            <xdr:cNvSpPr/>
          </xdr:nvSpPr>
          <xdr:spPr>
            <a:xfrm>
              <a:off x="8417563" y="21316950"/>
              <a:ext cx="182855" cy="317302"/>
            </a:xfrm>
            <a:prstGeom prst="rect">
              <a:avLst/>
            </a:prstGeom>
            <a:solidFill>
              <a:schemeClr val="bg1"/>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sp macro="" textlink="">
          <xdr:nvSpPr>
            <xdr:cNvPr id="63" name="Rectangle 62"/>
            <xdr:cNvSpPr/>
          </xdr:nvSpPr>
          <xdr:spPr>
            <a:xfrm>
              <a:off x="8452728" y="20976431"/>
              <a:ext cx="175822" cy="325041"/>
            </a:xfrm>
            <a:prstGeom prst="rect">
              <a:avLst/>
            </a:prstGeom>
            <a:solidFill>
              <a:schemeClr val="bg1"/>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sp macro="" textlink="">
          <xdr:nvSpPr>
            <xdr:cNvPr id="64" name="Rectangle 63"/>
            <xdr:cNvSpPr/>
          </xdr:nvSpPr>
          <xdr:spPr>
            <a:xfrm>
              <a:off x="8614484" y="20945475"/>
              <a:ext cx="400875" cy="162520"/>
            </a:xfrm>
            <a:prstGeom prst="rect">
              <a:avLst/>
            </a:prstGeom>
            <a:solidFill>
              <a:schemeClr val="bg1"/>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grpSp>
      <xdr:sp macro="" textlink="">
        <xdr:nvSpPr>
          <xdr:cNvPr id="10" name="Rectangle 9"/>
          <xdr:cNvSpPr/>
        </xdr:nvSpPr>
        <xdr:spPr>
          <a:xfrm>
            <a:off x="7358063" y="1884564"/>
            <a:ext cx="184321" cy="1582105"/>
          </a:xfrm>
          <a:prstGeom prst="rect">
            <a:avLst/>
          </a:prstGeom>
          <a:solidFill>
            <a:schemeClr val="bg1"/>
          </a:solidFill>
          <a:ln w="3175">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grpSp>
    <xdr:clientData/>
  </xdr:twoCellAnchor>
  <xdr:twoCellAnchor>
    <xdr:from>
      <xdr:col>10</xdr:col>
      <xdr:colOff>219075</xdr:colOff>
      <xdr:row>27</xdr:row>
      <xdr:rowOff>161925</xdr:rowOff>
    </xdr:from>
    <xdr:to>
      <xdr:col>13</xdr:col>
      <xdr:colOff>76200</xdr:colOff>
      <xdr:row>42</xdr:row>
      <xdr:rowOff>47625</xdr:rowOff>
    </xdr:to>
    <xdr:grpSp>
      <xdr:nvGrpSpPr>
        <xdr:cNvPr id="6081" name="Group 24"/>
        <xdr:cNvGrpSpPr>
          <a:grpSpLocks/>
        </xdr:cNvGrpSpPr>
      </xdr:nvGrpSpPr>
      <xdr:grpSpPr bwMode="auto">
        <a:xfrm>
          <a:off x="7105650" y="5553075"/>
          <a:ext cx="1943100" cy="2676525"/>
          <a:chOff x="13192125" y="2571751"/>
          <a:chExt cx="1838095" cy="2452687"/>
        </a:xfrm>
      </xdr:grpSpPr>
      <xdr:pic>
        <xdr:nvPicPr>
          <xdr:cNvPr id="6083" name="Picture 3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33047" t="17880" r="43666" b="62032"/>
          <a:stretch>
            <a:fillRect/>
          </a:stretch>
        </xdr:blipFill>
        <xdr:spPr bwMode="auto">
          <a:xfrm>
            <a:off x="13192125" y="2571751"/>
            <a:ext cx="1762125" cy="238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084" name="Picture 1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9778" t="59537" r="26266" b="38042"/>
          <a:stretch>
            <a:fillRect/>
          </a:stretch>
        </xdr:blipFill>
        <xdr:spPr bwMode="auto">
          <a:xfrm>
            <a:off x="14701753" y="3341429"/>
            <a:ext cx="328467" cy="279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Rectangle 18"/>
          <xdr:cNvSpPr/>
        </xdr:nvSpPr>
        <xdr:spPr>
          <a:xfrm>
            <a:off x="14783312" y="3767104"/>
            <a:ext cx="201185" cy="150526"/>
          </a:xfrm>
          <a:prstGeom prst="rect">
            <a:avLst/>
          </a:prstGeom>
          <a:solidFill>
            <a:schemeClr val="bg1"/>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sp macro="" textlink="">
        <xdr:nvSpPr>
          <xdr:cNvPr id="66" name="Rectangle 65"/>
          <xdr:cNvSpPr/>
        </xdr:nvSpPr>
        <xdr:spPr>
          <a:xfrm>
            <a:off x="14774167" y="4608278"/>
            <a:ext cx="201185" cy="159380"/>
          </a:xfrm>
          <a:prstGeom prst="rect">
            <a:avLst/>
          </a:prstGeom>
          <a:solidFill>
            <a:schemeClr val="bg1"/>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sp macro="" textlink="">
        <xdr:nvSpPr>
          <xdr:cNvPr id="67" name="Rectangle 66"/>
          <xdr:cNvSpPr/>
        </xdr:nvSpPr>
        <xdr:spPr>
          <a:xfrm>
            <a:off x="14783312" y="4865058"/>
            <a:ext cx="201185" cy="159380"/>
          </a:xfrm>
          <a:prstGeom prst="rect">
            <a:avLst/>
          </a:prstGeom>
          <a:solidFill>
            <a:schemeClr val="bg1"/>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sp macro="" textlink="">
        <xdr:nvSpPr>
          <xdr:cNvPr id="21" name="Oval 20"/>
          <xdr:cNvSpPr/>
        </xdr:nvSpPr>
        <xdr:spPr>
          <a:xfrm>
            <a:off x="14655285" y="3837940"/>
            <a:ext cx="64013" cy="44272"/>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sp macro="" textlink="">
        <xdr:nvSpPr>
          <xdr:cNvPr id="22" name="Oval 21"/>
          <xdr:cNvSpPr/>
        </xdr:nvSpPr>
        <xdr:spPr>
          <a:xfrm>
            <a:off x="14664430" y="4643696"/>
            <a:ext cx="54869" cy="44272"/>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NZ"/>
          </a:p>
        </xdr:txBody>
      </xdr:sp>
    </xdr:grpSp>
    <xdr:clientData/>
  </xdr:twoCellAnchor>
  <xdr:twoCellAnchor>
    <xdr:from>
      <xdr:col>1</xdr:col>
      <xdr:colOff>200026</xdr:colOff>
      <xdr:row>104</xdr:row>
      <xdr:rowOff>171450</xdr:rowOff>
    </xdr:from>
    <xdr:to>
      <xdr:col>7</xdr:col>
      <xdr:colOff>228601</xdr:colOff>
      <xdr:row>108</xdr:row>
      <xdr:rowOff>9525</xdr:rowOff>
    </xdr:to>
    <xdr:sp macro="" textlink="">
      <xdr:nvSpPr>
        <xdr:cNvPr id="3" name="TextBox 2"/>
        <xdr:cNvSpPr txBox="1"/>
      </xdr:nvSpPr>
      <xdr:spPr>
        <a:xfrm>
          <a:off x="895351" y="19602450"/>
          <a:ext cx="4133850" cy="561975"/>
        </a:xfrm>
        <a:prstGeom prst="rect">
          <a:avLst/>
        </a:prstGeom>
        <a:gradFill flip="none" rotWithShape="1">
          <a:gsLst>
            <a:gs pos="0">
              <a:schemeClr val="tx2">
                <a:lumMod val="60000"/>
                <a:lumOff val="40000"/>
                <a:tint val="66000"/>
                <a:satMod val="160000"/>
              </a:schemeClr>
            </a:gs>
            <a:gs pos="50000">
              <a:schemeClr val="tx2">
                <a:lumMod val="60000"/>
                <a:lumOff val="40000"/>
                <a:tint val="44500"/>
                <a:satMod val="160000"/>
              </a:schemeClr>
            </a:gs>
            <a:gs pos="100000">
              <a:schemeClr val="tx2">
                <a:lumMod val="60000"/>
                <a:lumOff val="40000"/>
                <a:tint val="23500"/>
                <a:satMod val="160000"/>
              </a:schemeClr>
            </a:gs>
          </a:gsLst>
          <a:lin ang="16200000" scaled="1"/>
          <a:tileRect/>
        </a:gra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000" b="1" i="0" u="none" strike="noStrike" baseline="0" smtClean="0">
              <a:solidFill>
                <a:schemeClr val="dk1"/>
              </a:solidFill>
              <a:latin typeface="+mn-lt"/>
              <a:ea typeface="+mn-ea"/>
              <a:cs typeface="+mn-cs"/>
            </a:rPr>
            <a:t>E1/VM1 Section 9.0.6 </a:t>
          </a:r>
          <a:r>
            <a:rPr lang="en-NZ" sz="1000" b="0" i="0" u="none" strike="noStrike" baseline="0" smtClean="0">
              <a:solidFill>
                <a:schemeClr val="dk1"/>
              </a:solidFill>
              <a:latin typeface="+mn-lt"/>
              <a:ea typeface="+mn-ea"/>
              <a:cs typeface="+mn-cs"/>
            </a:rPr>
            <a:t>Where the soak pit comprises a rock filled hole (see Figure 13 (a)) then the volume available for storage, Vstor, shall be taken as 0.38 times the volume of the hole.</a:t>
          </a:r>
          <a:endParaRPr lang="en-NZ" sz="1000"/>
        </a:p>
      </xdr:txBody>
    </xdr:sp>
    <xdr:clientData/>
  </xdr:twoCellAnchor>
  <xdr:twoCellAnchor editAs="oneCell">
    <xdr:from>
      <xdr:col>0</xdr:col>
      <xdr:colOff>0</xdr:colOff>
      <xdr:row>49</xdr:row>
      <xdr:rowOff>133351</xdr:rowOff>
    </xdr:from>
    <xdr:to>
      <xdr:col>8</xdr:col>
      <xdr:colOff>647700</xdr:colOff>
      <xdr:row>66</xdr:row>
      <xdr:rowOff>28576</xdr:rowOff>
    </xdr:to>
    <xdr:pic>
      <xdr:nvPicPr>
        <xdr:cNvPr id="4" name="Picture 3"/>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9591676"/>
          <a:ext cx="6143625" cy="2990850"/>
        </a:xfrm>
        <a:prstGeom prst="rect">
          <a:avLst/>
        </a:prstGeom>
      </xdr:spPr>
    </xdr:pic>
    <xdr:clientData/>
  </xdr:twoCellAnchor>
  <xdr:twoCellAnchor>
    <xdr:from>
      <xdr:col>2</xdr:col>
      <xdr:colOff>542925</xdr:colOff>
      <xdr:row>59</xdr:row>
      <xdr:rowOff>76200</xdr:rowOff>
    </xdr:from>
    <xdr:to>
      <xdr:col>6</xdr:col>
      <xdr:colOff>285750</xdr:colOff>
      <xdr:row>61</xdr:row>
      <xdr:rowOff>19050</xdr:rowOff>
    </xdr:to>
    <xdr:sp macro="" textlink="">
      <xdr:nvSpPr>
        <xdr:cNvPr id="5" name="TextBox 4"/>
        <xdr:cNvSpPr txBox="1"/>
      </xdr:nvSpPr>
      <xdr:spPr>
        <a:xfrm>
          <a:off x="1866900" y="11363325"/>
          <a:ext cx="252412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worked example from NIWA</a:t>
          </a:r>
          <a:r>
            <a:rPr lang="en-NZ" sz="1100" baseline="0"/>
            <a:t> report</a:t>
          </a:r>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2</xdr:row>
      <xdr:rowOff>133350</xdr:rowOff>
    </xdr:from>
    <xdr:to>
      <xdr:col>7</xdr:col>
      <xdr:colOff>533400</xdr:colOff>
      <xdr:row>44</xdr:row>
      <xdr:rowOff>133350</xdr:rowOff>
    </xdr:to>
    <xdr:sp macro="" textlink="">
      <xdr:nvSpPr>
        <xdr:cNvPr id="2" name="TextBox 1"/>
        <xdr:cNvSpPr txBox="1"/>
      </xdr:nvSpPr>
      <xdr:spPr>
        <a:xfrm>
          <a:off x="209550" y="495300"/>
          <a:ext cx="5191125" cy="760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NZ" sz="1100" b="1">
              <a:effectLst/>
              <a:latin typeface="Calibri" panose="020F0502020204030204" pitchFamily="34" charset="0"/>
              <a:ea typeface="Calibri" panose="020F0502020204030204" pitchFamily="34" charset="0"/>
              <a:cs typeface="Times New Roman" panose="02020603050405020304" pitchFamily="18" charset="0"/>
            </a:rPr>
            <a:t>Onsite Stormwater Disposal Guidance</a:t>
          </a:r>
          <a:endParaRPr lang="en-NZ"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Z" sz="1100">
              <a:effectLst/>
              <a:latin typeface="Calibri" panose="020F0502020204030204" pitchFamily="34" charset="0"/>
              <a:ea typeface="Calibri" panose="020F0502020204030204" pitchFamily="34" charset="0"/>
              <a:cs typeface="Times New Roman" panose="02020603050405020304" pitchFamily="18" charset="0"/>
            </a:rPr>
            <a:t>If your property does not have a connection to the council reticulated stormwater system you will need to dispose of stormwater onsite. You will be able to determine this information through applying for a Property Information Memorandum or reviewing the sections services on </a:t>
          </a:r>
          <a:r>
            <a:rPr lang="en-NZ"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GIS mapping</a:t>
          </a:r>
          <a:r>
            <a:rPr lang="en-NZ"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NZ" sz="1100">
              <a:effectLst/>
              <a:latin typeface="Calibri" panose="020F0502020204030204" pitchFamily="34" charset="0"/>
              <a:ea typeface="Calibri" panose="020F0502020204030204" pitchFamily="34" charset="0"/>
              <a:cs typeface="Times New Roman" panose="02020603050405020304" pitchFamily="18" charset="0"/>
            </a:rPr>
            <a:t>The design of this system and the details will need to be provided with your building consent application. </a:t>
          </a:r>
        </a:p>
        <a:p>
          <a:pPr>
            <a:lnSpc>
              <a:spcPct val="107000"/>
            </a:lnSpc>
            <a:spcAft>
              <a:spcPts val="800"/>
            </a:spcAft>
          </a:pPr>
          <a:r>
            <a:rPr lang="en-NZ" sz="1100">
              <a:effectLst/>
              <a:latin typeface="Calibri" panose="020F0502020204030204" pitchFamily="34" charset="0"/>
              <a:ea typeface="Calibri" panose="020F0502020204030204" pitchFamily="34" charset="0"/>
              <a:cs typeface="Times New Roman" panose="02020603050405020304" pitchFamily="18" charset="0"/>
            </a:rPr>
            <a:t>The design of the onsite stormwater disposal system will need to demonstrate compliance with Building Code Clause E1. This can be demonstrated through E1/VM1, Specific Engineering Design (SED) or an Alternative Solution with support evidence to demonstrate compliance with the performance requirements of E1. </a:t>
          </a:r>
        </a:p>
        <a:p>
          <a:pPr>
            <a:lnSpc>
              <a:spcPct val="107000"/>
            </a:lnSpc>
            <a:spcAft>
              <a:spcPts val="800"/>
            </a:spcAft>
          </a:pPr>
          <a:r>
            <a:rPr lang="en-NZ" sz="1100">
              <a:effectLst/>
              <a:latin typeface="Calibri" panose="020F0502020204030204" pitchFamily="34" charset="0"/>
              <a:ea typeface="Calibri" panose="020F0502020204030204" pitchFamily="34" charset="0"/>
              <a:cs typeface="Times New Roman" panose="02020603050405020304" pitchFamily="18" charset="0"/>
            </a:rPr>
            <a:t>Some subdivisions may have specific requirements such as attenuation tanks, these will be specified on a consent notice in relation to the subdivisions Resource Consent. </a:t>
          </a:r>
        </a:p>
        <a:p>
          <a:pPr>
            <a:lnSpc>
              <a:spcPct val="107000"/>
            </a:lnSpc>
            <a:spcAft>
              <a:spcPts val="800"/>
            </a:spcAft>
          </a:pPr>
          <a:r>
            <a:rPr lang="en-NZ" sz="1100">
              <a:effectLst/>
              <a:latin typeface="Calibri" panose="020F0502020204030204" pitchFamily="34" charset="0"/>
              <a:ea typeface="Calibri" panose="020F0502020204030204" pitchFamily="34" charset="0"/>
              <a:cs typeface="Times New Roman" panose="02020603050405020304" pitchFamily="18" charset="0"/>
            </a:rPr>
            <a:t>If you are using the E1/VM1 method (Section 9.0) evidence of the field testing results need to be provided with your Building Consent documentation along with the calculations to determine the size of the soak pit. The type of soak pit (rock or chamber) should be specified on the plans along with the location of the soak pit with connections to the stormwater drainage. </a:t>
          </a:r>
        </a:p>
        <a:p>
          <a:pPr>
            <a:lnSpc>
              <a:spcPct val="107000"/>
            </a:lnSpc>
            <a:spcAft>
              <a:spcPts val="800"/>
            </a:spcAft>
          </a:pPr>
          <a:r>
            <a:rPr lang="en-NZ" sz="1100">
              <a:effectLst/>
              <a:latin typeface="Calibri" panose="020F0502020204030204" pitchFamily="34" charset="0"/>
              <a:ea typeface="Calibri" panose="020F0502020204030204" pitchFamily="34" charset="0"/>
              <a:cs typeface="Times New Roman" panose="02020603050405020304" pitchFamily="18" charset="0"/>
            </a:rPr>
            <a:t>If you are doing additions to an existing dwelling or building, the Building Consent documentation will either need to demonstrate the existing soak pit is suitably sized for the additional roof area. Or if an additional soak pit is to be constructed field testing, calculations and the design of this soak pit should be provided. </a:t>
          </a:r>
        </a:p>
        <a:p>
          <a:pPr>
            <a:lnSpc>
              <a:spcPct val="107000"/>
            </a:lnSpc>
            <a:spcAft>
              <a:spcPts val="800"/>
            </a:spcAft>
          </a:pPr>
          <a:r>
            <a:rPr lang="en-NZ" sz="1100" b="1">
              <a:effectLst/>
              <a:latin typeface="Calibri" panose="020F0502020204030204" pitchFamily="34" charset="0"/>
              <a:ea typeface="Calibri" panose="020F0502020204030204" pitchFamily="34" charset="0"/>
              <a:cs typeface="Times New Roman" panose="02020603050405020304" pitchFamily="18" charset="0"/>
            </a:rPr>
            <a:t>Where to find further information?</a:t>
          </a:r>
          <a:endParaRPr lang="en-NZ"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Z"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Building Code Clause E1</a:t>
          </a:r>
          <a:r>
            <a:rPr lang="en-NZ"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NZ" sz="1100" b="1">
              <a:effectLst/>
              <a:latin typeface="Calibri" panose="020F0502020204030204" pitchFamily="34" charset="0"/>
              <a:ea typeface="Calibri" panose="020F0502020204030204" pitchFamily="34" charset="0"/>
              <a:cs typeface="Times New Roman" panose="02020603050405020304" pitchFamily="18" charset="0"/>
            </a:rPr>
            <a:t>Alternatively connection to QLDC water, wastewater and stormwater</a:t>
          </a:r>
          <a:endParaRPr lang="en-NZ" sz="1100">
            <a:effectLst/>
            <a:latin typeface="Calibri" panose="020F0502020204030204" pitchFamily="34" charset="0"/>
            <a:ea typeface="Calibri" panose="020F0502020204030204" pitchFamily="34" charset="0"/>
            <a:cs typeface="Times New Roman" panose="02020603050405020304" pitchFamily="18" charset="0"/>
          </a:endParaRPr>
        </a:p>
        <a:p>
          <a:endParaRPr lang="en-NZ"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irds.niwa.co.nz/" TargetMode="External"/><Relationship Id="rId2" Type="http://schemas.openxmlformats.org/officeDocument/2006/relationships/hyperlink" Target="https://www.building.govt.nz/assets/Uploads/building-code-compliance/e-moisture/e1-surface-water/asvm/e1-surface-water-1st-edition-amendment10.pdf" TargetMode="External"/><Relationship Id="rId1" Type="http://schemas.openxmlformats.org/officeDocument/2006/relationships/hyperlink" Target="http://hirds.niwa.co.nz/index.php"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showGridLines="0" tabSelected="1" view="pageLayout" zoomScaleNormal="80" workbookViewId="0">
      <pane xSplit="36000" topLeftCell="I1"/>
      <selection activeCell="I107" sqref="I107"/>
      <selection pane="topRight" activeCell="R10" sqref="R10"/>
    </sheetView>
  </sheetViews>
  <sheetFormatPr defaultRowHeight="14.25" x14ac:dyDescent="0.2"/>
  <cols>
    <col min="1" max="1" width="9" customWidth="1"/>
    <col min="2" max="2" width="8.125" customWidth="1"/>
    <col min="16" max="16" width="9.875" customWidth="1"/>
    <col min="17" max="17" width="9" customWidth="1"/>
  </cols>
  <sheetData>
    <row r="1" spans="1:18" ht="22.5" customHeight="1" x14ac:dyDescent="0.45">
      <c r="A1" s="120"/>
      <c r="B1" s="121"/>
      <c r="C1" s="121"/>
      <c r="D1" s="121"/>
      <c r="E1" s="121"/>
      <c r="F1" s="121"/>
      <c r="G1" s="121"/>
      <c r="H1" s="121"/>
      <c r="I1" s="121"/>
      <c r="J1" s="6"/>
      <c r="K1" s="6"/>
      <c r="L1" s="6"/>
      <c r="M1" s="6"/>
      <c r="N1" s="6"/>
      <c r="O1" s="6"/>
      <c r="P1" s="6"/>
      <c r="Q1" s="6"/>
      <c r="R1" s="1"/>
    </row>
    <row r="2" spans="1:18" ht="20.25" x14ac:dyDescent="0.3">
      <c r="A2" s="133"/>
      <c r="B2" s="133"/>
      <c r="C2" s="133"/>
      <c r="D2" s="133"/>
      <c r="E2" s="133"/>
      <c r="F2" s="133"/>
      <c r="G2" s="133"/>
      <c r="H2" s="133"/>
      <c r="I2" s="133"/>
      <c r="J2" s="2"/>
      <c r="K2" s="2"/>
      <c r="L2" s="2"/>
      <c r="M2" s="2"/>
      <c r="N2" s="2"/>
      <c r="O2" s="2"/>
      <c r="P2" s="2"/>
      <c r="Q2" s="2"/>
      <c r="R2" s="27"/>
    </row>
    <row r="3" spans="1:18" ht="18" x14ac:dyDescent="0.25">
      <c r="A3" s="104"/>
      <c r="B3" s="105"/>
      <c r="C3" s="106"/>
      <c r="D3" s="106"/>
      <c r="E3" s="106"/>
      <c r="F3" s="106"/>
      <c r="G3" s="106"/>
      <c r="H3" s="106"/>
      <c r="I3" s="107"/>
      <c r="J3" s="2"/>
      <c r="K3" s="134" t="s">
        <v>35</v>
      </c>
      <c r="L3" s="134"/>
      <c r="M3" s="134"/>
      <c r="N3" s="134"/>
      <c r="O3" s="134"/>
      <c r="P3" s="134"/>
      <c r="Q3" s="6"/>
      <c r="R3" s="27"/>
    </row>
    <row r="4" spans="1:18" x14ac:dyDescent="0.2">
      <c r="A4" s="98" t="s">
        <v>29</v>
      </c>
      <c r="B4" s="1"/>
      <c r="C4" s="53"/>
      <c r="D4" s="53"/>
      <c r="E4" s="53"/>
      <c r="F4" s="53"/>
      <c r="G4" s="53"/>
      <c r="H4" s="53"/>
      <c r="I4" s="99"/>
      <c r="J4" s="2"/>
      <c r="K4" s="2"/>
      <c r="L4" s="2"/>
      <c r="M4" s="2"/>
      <c r="N4" s="2"/>
      <c r="O4" s="2"/>
      <c r="P4" s="2"/>
      <c r="Q4" s="6"/>
      <c r="R4" s="27"/>
    </row>
    <row r="5" spans="1:18" x14ac:dyDescent="0.2">
      <c r="A5" s="12"/>
      <c r="C5" s="53"/>
      <c r="D5" s="53"/>
      <c r="E5" s="53"/>
      <c r="F5" s="53"/>
      <c r="G5" s="53"/>
      <c r="H5" s="53"/>
      <c r="I5" s="99"/>
      <c r="J5" s="2"/>
      <c r="K5" s="6"/>
      <c r="L5" s="6"/>
      <c r="M5" s="6"/>
      <c r="N5" s="6"/>
      <c r="O5" s="6"/>
      <c r="P5" s="6"/>
      <c r="Q5" s="6"/>
      <c r="R5" s="27"/>
    </row>
    <row r="6" spans="1:18" ht="15.75" thickBot="1" x14ac:dyDescent="0.3">
      <c r="A6" s="58" t="s">
        <v>28</v>
      </c>
      <c r="B6" s="2"/>
      <c r="C6" s="2"/>
      <c r="D6" s="2"/>
      <c r="E6" s="2"/>
      <c r="F6" s="2"/>
      <c r="G6" s="2"/>
      <c r="H6" s="2"/>
      <c r="I6" s="99"/>
      <c r="J6" s="2"/>
      <c r="K6" s="6"/>
      <c r="L6" s="6"/>
      <c r="M6" s="6"/>
      <c r="N6" s="6"/>
      <c r="O6" s="6"/>
      <c r="P6" s="6"/>
      <c r="Q6" s="6"/>
      <c r="R6" s="27"/>
    </row>
    <row r="7" spans="1:18" ht="14.25" customHeight="1" thickBot="1" x14ac:dyDescent="0.25">
      <c r="A7" s="12"/>
      <c r="B7" s="6"/>
      <c r="C7" s="6"/>
      <c r="D7" s="6"/>
      <c r="E7" s="6"/>
      <c r="F7" s="6"/>
      <c r="G7" s="6"/>
      <c r="H7" s="6"/>
      <c r="I7" s="100"/>
      <c r="J7" s="2"/>
      <c r="K7" s="6"/>
      <c r="L7" s="6"/>
      <c r="M7" s="6"/>
      <c r="N7" s="6"/>
      <c r="O7" s="77"/>
      <c r="P7" s="136" t="s">
        <v>24</v>
      </c>
      <c r="Q7" s="136"/>
      <c r="R7" s="27"/>
    </row>
    <row r="8" spans="1:18" ht="15" x14ac:dyDescent="0.25">
      <c r="A8" s="142" t="s">
        <v>27</v>
      </c>
      <c r="B8" s="143"/>
      <c r="C8" s="143"/>
      <c r="D8" s="143"/>
      <c r="E8" s="143"/>
      <c r="F8" s="143"/>
      <c r="G8" s="143"/>
      <c r="H8" s="144"/>
      <c r="I8" s="108"/>
      <c r="J8" s="2"/>
      <c r="K8" s="6"/>
      <c r="L8" s="6"/>
      <c r="M8" s="6"/>
      <c r="N8" s="6"/>
      <c r="O8" s="2"/>
      <c r="P8" s="145"/>
      <c r="Q8" s="145"/>
      <c r="R8" s="27"/>
    </row>
    <row r="9" spans="1:18" ht="15" thickBot="1" x14ac:dyDescent="0.25">
      <c r="A9" s="79"/>
      <c r="B9" s="78"/>
      <c r="C9" s="78"/>
      <c r="D9" s="78"/>
      <c r="E9" s="2"/>
      <c r="F9" s="2"/>
      <c r="G9" s="2"/>
      <c r="H9" s="6"/>
      <c r="I9" s="99"/>
      <c r="J9" s="2"/>
      <c r="K9" s="6"/>
      <c r="L9" s="6"/>
      <c r="M9" s="6"/>
      <c r="N9" s="6"/>
      <c r="O9" s="6"/>
      <c r="P9" s="148"/>
      <c r="Q9" s="148"/>
      <c r="R9" s="27"/>
    </row>
    <row r="10" spans="1:18" ht="15.75" thickBot="1" x14ac:dyDescent="0.3">
      <c r="A10" s="73"/>
      <c r="B10" s="135" t="s">
        <v>15</v>
      </c>
      <c r="C10" s="135"/>
      <c r="D10" s="135"/>
      <c r="E10" s="135"/>
      <c r="F10" s="135"/>
      <c r="G10" s="135"/>
      <c r="H10" s="135"/>
      <c r="I10" s="100"/>
      <c r="J10" s="2"/>
      <c r="K10" s="2"/>
      <c r="L10" s="2"/>
      <c r="M10" s="2"/>
      <c r="N10" s="2"/>
      <c r="O10" s="2"/>
      <c r="P10" s="2"/>
      <c r="Q10" s="6"/>
      <c r="R10" s="27"/>
    </row>
    <row r="11" spans="1:18" ht="15" thickBot="1" x14ac:dyDescent="0.25">
      <c r="A11" s="80"/>
      <c r="B11" s="78"/>
      <c r="C11" s="78"/>
      <c r="D11" s="78"/>
      <c r="E11" s="2"/>
      <c r="F11" s="2"/>
      <c r="G11" s="2"/>
      <c r="H11" s="6"/>
      <c r="I11" s="99"/>
      <c r="J11" s="2"/>
      <c r="K11" s="2"/>
      <c r="L11" s="2"/>
      <c r="M11" s="2"/>
      <c r="N11" s="1"/>
      <c r="O11" s="50" t="e">
        <f>A33/L22</f>
        <v>#DIV/0!</v>
      </c>
      <c r="P11" s="129" t="s">
        <v>21</v>
      </c>
      <c r="Q11" s="130"/>
      <c r="R11" s="27"/>
    </row>
    <row r="12" spans="1:18" ht="15" thickBot="1" x14ac:dyDescent="0.25">
      <c r="A12" s="75">
        <f>60*A10/5</f>
        <v>0</v>
      </c>
      <c r="B12" s="82" t="s">
        <v>0</v>
      </c>
      <c r="C12" s="63"/>
      <c r="D12" s="63"/>
      <c r="E12" s="15"/>
      <c r="F12" s="2"/>
      <c r="G12" s="6"/>
      <c r="H12" s="16" t="s">
        <v>5</v>
      </c>
      <c r="I12" s="100"/>
      <c r="J12" s="2"/>
      <c r="K12" s="2"/>
      <c r="L12" s="2"/>
      <c r="M12" s="2"/>
      <c r="N12" s="9"/>
      <c r="O12" s="51"/>
      <c r="P12" s="131"/>
      <c r="Q12" s="132"/>
      <c r="R12" s="27"/>
    </row>
    <row r="13" spans="1:18" x14ac:dyDescent="0.2">
      <c r="A13" s="25"/>
      <c r="B13" s="21"/>
      <c r="C13" s="21"/>
      <c r="D13" s="21"/>
      <c r="E13" s="21"/>
      <c r="F13" s="22"/>
      <c r="G13" s="22"/>
      <c r="H13" s="23"/>
      <c r="I13" s="99"/>
      <c r="J13" s="2"/>
      <c r="K13" s="2"/>
      <c r="L13" s="2"/>
      <c r="M13" s="2"/>
      <c r="N13" s="2"/>
      <c r="O13" s="1"/>
      <c r="P13" s="1"/>
      <c r="Q13" s="6"/>
      <c r="R13" s="27"/>
    </row>
    <row r="14" spans="1:18" ht="15" x14ac:dyDescent="0.25">
      <c r="A14" s="86" t="s">
        <v>30</v>
      </c>
      <c r="B14" s="91"/>
      <c r="C14" s="91"/>
      <c r="D14" s="91"/>
      <c r="E14" s="91"/>
      <c r="F14" s="91"/>
      <c r="G14" s="91"/>
      <c r="H14" s="93"/>
      <c r="I14" s="108"/>
      <c r="J14" s="2"/>
      <c r="K14" s="6"/>
      <c r="L14" s="6"/>
      <c r="M14" s="6"/>
      <c r="N14" s="47" t="s">
        <v>3</v>
      </c>
      <c r="O14" s="34" t="e">
        <f>O11+O7</f>
        <v>#DIV/0!</v>
      </c>
      <c r="P14" s="123" t="s">
        <v>22</v>
      </c>
      <c r="Q14" s="124"/>
      <c r="R14" s="27"/>
    </row>
    <row r="15" spans="1:18" ht="15" thickBot="1" x14ac:dyDescent="0.25">
      <c r="A15" s="62"/>
      <c r="B15" s="2"/>
      <c r="C15" s="2"/>
      <c r="D15" s="2"/>
      <c r="E15" s="2"/>
      <c r="F15" s="106"/>
      <c r="G15" s="106"/>
      <c r="H15" s="109"/>
      <c r="I15" s="107"/>
      <c r="J15" s="2"/>
      <c r="K15" s="6"/>
      <c r="L15" s="6"/>
      <c r="M15" s="6"/>
      <c r="N15" s="69"/>
      <c r="O15" s="68"/>
      <c r="P15" s="125"/>
      <c r="Q15" s="126"/>
      <c r="R15" s="27"/>
    </row>
    <row r="16" spans="1:18" ht="15.75" thickBot="1" x14ac:dyDescent="0.3">
      <c r="A16" s="72"/>
      <c r="B16" s="59" t="s">
        <v>16</v>
      </c>
      <c r="C16" s="60"/>
      <c r="D16" s="60"/>
      <c r="E16" s="60"/>
      <c r="F16" s="6"/>
      <c r="G16" s="6"/>
      <c r="H16" s="6"/>
      <c r="I16" s="99"/>
      <c r="J16" s="2"/>
      <c r="K16" s="6"/>
      <c r="L16" s="6"/>
      <c r="M16" s="6"/>
      <c r="N16" s="2"/>
      <c r="O16" s="2"/>
      <c r="P16" s="127"/>
      <c r="Q16" s="128"/>
      <c r="R16" s="27"/>
    </row>
    <row r="17" spans="1:18" ht="15" thickBot="1" x14ac:dyDescent="0.25">
      <c r="A17" s="26"/>
      <c r="B17" s="2"/>
      <c r="C17" s="2"/>
      <c r="D17" s="2"/>
      <c r="E17" s="2"/>
      <c r="F17" s="6"/>
      <c r="G17" s="2"/>
      <c r="H17" s="6"/>
      <c r="I17" s="99"/>
      <c r="J17" s="2"/>
      <c r="K17" s="6"/>
      <c r="L17" s="6"/>
      <c r="M17" s="6"/>
      <c r="N17" s="1"/>
      <c r="O17" s="1"/>
      <c r="P17" s="1"/>
      <c r="Q17" s="1"/>
      <c r="R17" s="27"/>
    </row>
    <row r="18" spans="1:18" ht="15.75" thickBot="1" x14ac:dyDescent="0.3">
      <c r="A18" s="72"/>
      <c r="B18" s="59" t="s">
        <v>38</v>
      </c>
      <c r="C18" s="60"/>
      <c r="D18" s="60"/>
      <c r="E18" s="61"/>
      <c r="F18" s="137" t="s">
        <v>36</v>
      </c>
      <c r="G18" s="138"/>
      <c r="H18" s="138"/>
      <c r="I18" s="139"/>
      <c r="J18" s="2"/>
      <c r="K18" s="6"/>
      <c r="L18" s="6"/>
      <c r="M18" s="6"/>
      <c r="N18" s="2"/>
      <c r="O18" s="2"/>
      <c r="P18" s="2"/>
      <c r="Q18" s="6"/>
      <c r="R18" s="27"/>
    </row>
    <row r="19" spans="1:18" ht="15.75" thickBot="1" x14ac:dyDescent="0.3">
      <c r="A19" s="72"/>
      <c r="B19" s="59" t="s">
        <v>37</v>
      </c>
      <c r="C19" s="60"/>
      <c r="D19" s="60"/>
      <c r="E19" s="6"/>
      <c r="F19" s="137" t="s">
        <v>39</v>
      </c>
      <c r="G19" s="138"/>
      <c r="H19" s="138"/>
      <c r="I19" s="139"/>
      <c r="J19" s="2"/>
      <c r="K19" s="6"/>
      <c r="L19" s="6"/>
      <c r="M19" s="6"/>
      <c r="N19" s="2"/>
      <c r="O19" s="2"/>
      <c r="P19" s="2"/>
      <c r="Q19" s="6"/>
      <c r="R19" s="27"/>
    </row>
    <row r="20" spans="1:18" ht="15" thickBot="1" x14ac:dyDescent="0.25">
      <c r="A20" s="80"/>
      <c r="B20" s="81"/>
      <c r="C20" s="81"/>
      <c r="D20" s="81"/>
      <c r="E20" s="6"/>
      <c r="F20" s="17"/>
      <c r="G20" s="2"/>
      <c r="H20" s="6"/>
      <c r="I20" s="99"/>
      <c r="J20" s="2"/>
      <c r="K20" s="6"/>
      <c r="L20" s="6"/>
      <c r="M20" s="6"/>
      <c r="N20" s="2"/>
      <c r="O20" s="2"/>
      <c r="P20" s="2"/>
      <c r="Q20" s="6"/>
      <c r="R20" s="27"/>
    </row>
    <row r="21" spans="1:18" ht="15" thickBot="1" x14ac:dyDescent="0.25">
      <c r="A21" s="76">
        <f>A16/10000*A18*A19*10</f>
        <v>0</v>
      </c>
      <c r="B21" s="63" t="s">
        <v>10</v>
      </c>
      <c r="C21" s="63"/>
      <c r="D21" s="63"/>
      <c r="E21" s="63"/>
      <c r="F21" s="64"/>
      <c r="G21" s="64"/>
      <c r="H21" s="16" t="s">
        <v>6</v>
      </c>
      <c r="I21" s="100"/>
      <c r="J21" s="2"/>
      <c r="K21" s="8"/>
      <c r="L21" s="30">
        <f>SQRT(A25/3.141593)*2</f>
        <v>0</v>
      </c>
      <c r="M21" s="36" t="s">
        <v>1</v>
      </c>
      <c r="N21" s="2"/>
      <c r="O21" s="2"/>
      <c r="P21" s="2"/>
      <c r="Q21" s="6"/>
      <c r="R21" s="27"/>
    </row>
    <row r="22" spans="1:18" x14ac:dyDescent="0.2">
      <c r="A22" s="12"/>
      <c r="B22" s="15"/>
      <c r="C22" s="15"/>
      <c r="D22" s="15"/>
      <c r="E22" s="15"/>
      <c r="F22" s="2"/>
      <c r="G22" s="6"/>
      <c r="H22" s="6"/>
      <c r="I22" s="99"/>
      <c r="J22" s="2"/>
      <c r="K22" s="10" t="s">
        <v>3</v>
      </c>
      <c r="L22" s="7">
        <f>A25</f>
        <v>0</v>
      </c>
      <c r="M22" s="8" t="s">
        <v>4</v>
      </c>
      <c r="N22" s="2"/>
      <c r="O22" s="2"/>
      <c r="P22" s="2"/>
      <c r="Q22" s="6"/>
      <c r="R22" s="27"/>
    </row>
    <row r="23" spans="1:18" ht="15" x14ac:dyDescent="0.25">
      <c r="A23" s="95" t="s">
        <v>31</v>
      </c>
      <c r="B23" s="91"/>
      <c r="C23" s="91"/>
      <c r="D23" s="91"/>
      <c r="E23" s="91"/>
      <c r="F23" s="96"/>
      <c r="G23" s="97"/>
      <c r="H23" s="97"/>
      <c r="I23" s="117"/>
      <c r="J23" s="2"/>
      <c r="K23" s="1"/>
      <c r="L23" s="1"/>
      <c r="M23" s="1"/>
      <c r="N23" s="1"/>
      <c r="O23" s="1"/>
      <c r="P23" s="42"/>
      <c r="Q23" s="6"/>
      <c r="R23" s="27"/>
    </row>
    <row r="24" spans="1:18" ht="15" thickBot="1" x14ac:dyDescent="0.25">
      <c r="A24" s="5"/>
      <c r="B24" s="1"/>
      <c r="C24" s="1"/>
      <c r="D24" s="1"/>
      <c r="E24" s="1"/>
      <c r="F24" s="1"/>
      <c r="G24" s="1"/>
      <c r="H24" s="1"/>
      <c r="I24" s="100"/>
      <c r="J24" s="2"/>
      <c r="K24" s="28">
        <f>A33</f>
        <v>0</v>
      </c>
      <c r="L24" s="43" t="s">
        <v>18</v>
      </c>
      <c r="M24" s="43"/>
      <c r="N24" s="44"/>
      <c r="O24" s="36"/>
      <c r="P24" s="2"/>
      <c r="Q24" s="6"/>
      <c r="R24" s="27"/>
    </row>
    <row r="25" spans="1:18" ht="15.75" thickBot="1" x14ac:dyDescent="0.3">
      <c r="A25" s="74"/>
      <c r="B25" s="65" t="s">
        <v>25</v>
      </c>
      <c r="C25" s="66"/>
      <c r="D25" s="66"/>
      <c r="E25" s="67"/>
      <c r="F25" s="18"/>
      <c r="G25" s="54"/>
      <c r="H25" s="16" t="s">
        <v>7</v>
      </c>
      <c r="I25" s="110"/>
      <c r="J25" s="2"/>
      <c r="K25" s="2"/>
      <c r="L25" s="2"/>
      <c r="M25" s="2"/>
      <c r="N25" s="2"/>
      <c r="O25" s="2"/>
      <c r="P25" s="2"/>
      <c r="Q25" s="6"/>
      <c r="R25" s="27"/>
    </row>
    <row r="26" spans="1:18" ht="15" x14ac:dyDescent="0.25">
      <c r="A26" s="25"/>
      <c r="B26" s="23"/>
      <c r="C26" s="23"/>
      <c r="D26" s="23"/>
      <c r="E26" s="23"/>
      <c r="F26" s="23"/>
      <c r="G26" s="22"/>
      <c r="H26" s="24"/>
      <c r="I26" s="99"/>
      <c r="J26" s="2"/>
      <c r="K26" s="1"/>
      <c r="L26" s="1"/>
      <c r="M26" s="1"/>
      <c r="N26" s="1"/>
      <c r="O26" s="1"/>
      <c r="P26" s="1"/>
      <c r="Q26" s="6"/>
      <c r="R26" s="27"/>
    </row>
    <row r="27" spans="1:18" ht="18" x14ac:dyDescent="0.25">
      <c r="A27" s="86" t="s">
        <v>32</v>
      </c>
      <c r="B27" s="90"/>
      <c r="C27" s="90"/>
      <c r="D27" s="90"/>
      <c r="E27" s="90"/>
      <c r="F27" s="90"/>
      <c r="G27" s="93"/>
      <c r="H27" s="94"/>
      <c r="I27" s="108"/>
      <c r="J27" s="2"/>
      <c r="K27" s="134" t="s">
        <v>13</v>
      </c>
      <c r="L27" s="134"/>
      <c r="M27" s="134"/>
      <c r="N27" s="134"/>
      <c r="O27" s="134"/>
      <c r="P27" s="134"/>
      <c r="Q27" s="6"/>
      <c r="R27" s="27"/>
    </row>
    <row r="28" spans="1:18" ht="15" thickBot="1" x14ac:dyDescent="0.25">
      <c r="A28" s="83"/>
      <c r="B28" s="56"/>
      <c r="C28" s="56"/>
      <c r="D28" s="56"/>
      <c r="E28" s="56"/>
      <c r="F28" s="2"/>
      <c r="G28" s="6"/>
      <c r="H28" s="6"/>
      <c r="I28" s="99"/>
      <c r="J28" s="2"/>
      <c r="K28" s="2"/>
      <c r="L28" s="2"/>
      <c r="M28" s="2"/>
      <c r="N28" s="2"/>
      <c r="O28" s="2"/>
      <c r="P28" s="2"/>
      <c r="Q28" s="6"/>
      <c r="R28" s="27"/>
    </row>
    <row r="29" spans="1:18" ht="15" thickBot="1" x14ac:dyDescent="0.25">
      <c r="A29" s="76">
        <f>A25*A12/1000</f>
        <v>0</v>
      </c>
      <c r="B29" s="64" t="s">
        <v>9</v>
      </c>
      <c r="C29" s="64"/>
      <c r="D29" s="64"/>
      <c r="E29" s="64"/>
      <c r="F29" s="64"/>
      <c r="G29" s="6"/>
      <c r="H29" s="16" t="s">
        <v>8</v>
      </c>
      <c r="I29" s="99"/>
      <c r="J29" s="2"/>
      <c r="K29" s="6"/>
      <c r="L29" s="6"/>
      <c r="M29" s="6"/>
      <c r="N29" s="6"/>
      <c r="O29" s="6"/>
      <c r="P29" s="2"/>
      <c r="Q29" s="6"/>
      <c r="R29" s="27"/>
    </row>
    <row r="30" spans="1:18" ht="15" thickBot="1" x14ac:dyDescent="0.25">
      <c r="A30" s="57"/>
      <c r="B30" s="56"/>
      <c r="C30" s="56"/>
      <c r="D30" s="56"/>
      <c r="E30" s="19"/>
      <c r="F30" s="2"/>
      <c r="G30" s="6"/>
      <c r="H30" s="6"/>
      <c r="I30" s="99"/>
      <c r="J30" s="2"/>
      <c r="K30" s="6"/>
      <c r="L30" s="6"/>
      <c r="M30" s="6"/>
      <c r="N30" s="9"/>
      <c r="O30" s="119"/>
      <c r="P30" s="136" t="s">
        <v>24</v>
      </c>
      <c r="Q30" s="136"/>
      <c r="R30" s="27"/>
    </row>
    <row r="31" spans="1:18" ht="15" x14ac:dyDescent="0.25">
      <c r="A31" s="86" t="s">
        <v>33</v>
      </c>
      <c r="B31" s="90"/>
      <c r="C31" s="90"/>
      <c r="D31" s="90"/>
      <c r="E31" s="90"/>
      <c r="F31" s="91"/>
      <c r="G31" s="91"/>
      <c r="H31" s="92"/>
      <c r="I31" s="118"/>
      <c r="J31" s="2"/>
      <c r="K31" s="6"/>
      <c r="L31" s="6"/>
      <c r="M31" s="6"/>
      <c r="N31" s="2"/>
      <c r="O31" s="45"/>
      <c r="P31" s="145"/>
      <c r="Q31" s="145"/>
      <c r="R31" s="27"/>
    </row>
    <row r="32" spans="1:18" ht="15" thickBot="1" x14ac:dyDescent="0.25">
      <c r="A32" s="57"/>
      <c r="B32" s="56"/>
      <c r="C32" s="56"/>
      <c r="D32" s="56"/>
      <c r="E32" s="56"/>
      <c r="F32" s="56"/>
      <c r="G32" s="56"/>
      <c r="H32" s="16"/>
      <c r="I32" s="100"/>
      <c r="J32" s="2"/>
      <c r="K32" s="6"/>
      <c r="L32" s="6"/>
      <c r="M32" s="6"/>
      <c r="N32" s="6"/>
      <c r="O32" s="6"/>
      <c r="P32" s="146"/>
      <c r="Q32" s="146"/>
      <c r="R32" s="27"/>
    </row>
    <row r="33" spans="1:18" ht="15" thickBot="1" x14ac:dyDescent="0.25">
      <c r="A33" s="84">
        <f>A21-A29</f>
        <v>0</v>
      </c>
      <c r="B33" s="64" t="s">
        <v>12</v>
      </c>
      <c r="C33" s="64"/>
      <c r="D33" s="64"/>
      <c r="E33" s="64"/>
      <c r="F33" s="64"/>
      <c r="G33" s="64"/>
      <c r="H33" s="55" t="s">
        <v>26</v>
      </c>
      <c r="I33" s="100"/>
      <c r="J33" s="2"/>
      <c r="K33" s="6"/>
      <c r="L33" s="6"/>
      <c r="M33" s="6"/>
      <c r="N33" s="6"/>
      <c r="O33" s="6"/>
      <c r="P33" s="2"/>
      <c r="Q33" s="6"/>
      <c r="R33" s="27"/>
    </row>
    <row r="34" spans="1:18" x14ac:dyDescent="0.2">
      <c r="A34" s="57"/>
      <c r="B34" s="56"/>
      <c r="C34" s="56"/>
      <c r="D34" s="56"/>
      <c r="E34" s="19"/>
      <c r="F34" s="19"/>
      <c r="G34" s="19"/>
      <c r="H34" s="16"/>
      <c r="I34" s="100"/>
      <c r="J34" s="2"/>
      <c r="K34" s="2"/>
      <c r="L34" s="2"/>
      <c r="M34" s="2"/>
      <c r="N34" s="1"/>
      <c r="O34" s="48" t="e">
        <f>A37/A25</f>
        <v>#DIV/0!</v>
      </c>
      <c r="P34" s="129" t="s">
        <v>23</v>
      </c>
      <c r="Q34" s="130"/>
      <c r="R34" s="27"/>
    </row>
    <row r="35" spans="1:18" ht="15" x14ac:dyDescent="0.25">
      <c r="A35" s="86" t="s">
        <v>34</v>
      </c>
      <c r="B35" s="87"/>
      <c r="C35" s="87"/>
      <c r="D35" s="87"/>
      <c r="E35" s="88"/>
      <c r="F35" s="88"/>
      <c r="G35" s="88"/>
      <c r="H35" s="89"/>
      <c r="I35" s="118"/>
      <c r="J35" s="2"/>
      <c r="K35" s="2"/>
      <c r="L35" s="2"/>
      <c r="M35" s="2"/>
      <c r="N35" s="1"/>
      <c r="O35" s="49"/>
      <c r="P35" s="131"/>
      <c r="Q35" s="132"/>
      <c r="R35" s="27"/>
    </row>
    <row r="36" spans="1:18" ht="15" thickBot="1" x14ac:dyDescent="0.25">
      <c r="A36" s="57"/>
      <c r="B36" s="85"/>
      <c r="C36" s="85"/>
      <c r="D36" s="85"/>
      <c r="E36" s="6"/>
      <c r="F36" s="6"/>
      <c r="G36" s="6"/>
      <c r="H36" s="13"/>
      <c r="I36" s="100"/>
      <c r="J36" s="2"/>
      <c r="K36" s="2"/>
      <c r="L36" s="2"/>
      <c r="M36" s="2"/>
      <c r="N36" s="1"/>
      <c r="O36" s="1"/>
      <c r="P36" s="1"/>
      <c r="Q36" s="6"/>
      <c r="R36" s="27"/>
    </row>
    <row r="37" spans="1:18" x14ac:dyDescent="0.2">
      <c r="A37" s="111">
        <f>A33/0.38</f>
        <v>0</v>
      </c>
      <c r="B37" s="112" t="s">
        <v>11</v>
      </c>
      <c r="C37" s="112"/>
      <c r="D37" s="113"/>
      <c r="E37" s="113"/>
      <c r="F37" s="114"/>
      <c r="G37" s="114"/>
      <c r="H37" s="115"/>
      <c r="I37" s="116"/>
      <c r="J37" s="2"/>
      <c r="K37" s="2"/>
      <c r="L37" s="2"/>
      <c r="M37" s="2"/>
      <c r="N37" s="1"/>
      <c r="O37" s="1"/>
      <c r="P37" s="1"/>
      <c r="Q37" s="6"/>
      <c r="R37" s="27"/>
    </row>
    <row r="38" spans="1:18" x14ac:dyDescent="0.2">
      <c r="A38" s="1"/>
      <c r="B38" s="1"/>
      <c r="C38" s="1"/>
      <c r="D38" s="1"/>
      <c r="E38" s="1"/>
      <c r="F38" s="19"/>
      <c r="G38" s="19"/>
      <c r="H38" s="16"/>
      <c r="I38" s="6"/>
      <c r="J38" s="2"/>
      <c r="K38" s="6"/>
      <c r="L38" s="6"/>
      <c r="M38" s="6"/>
      <c r="N38" s="46" t="s">
        <v>3</v>
      </c>
      <c r="O38" s="29" t="e">
        <f>O34+O30</f>
        <v>#DIV/0!</v>
      </c>
      <c r="P38" s="123" t="s">
        <v>20</v>
      </c>
      <c r="Q38" s="124"/>
      <c r="R38" s="27"/>
    </row>
    <row r="39" spans="1:18" x14ac:dyDescent="0.2">
      <c r="A39" s="1"/>
      <c r="B39" s="1"/>
      <c r="C39" s="1"/>
      <c r="D39" s="1"/>
      <c r="E39" s="1"/>
      <c r="F39" s="1"/>
      <c r="G39" s="1"/>
      <c r="H39" s="1"/>
      <c r="I39" s="1"/>
      <c r="J39" s="2"/>
      <c r="K39" s="6"/>
      <c r="L39" s="6"/>
      <c r="M39" s="6"/>
      <c r="N39" s="2"/>
      <c r="O39" s="2"/>
      <c r="P39" s="127"/>
      <c r="Q39" s="128"/>
      <c r="R39" s="27"/>
    </row>
    <row r="40" spans="1:18" x14ac:dyDescent="0.2">
      <c r="A40" s="1"/>
      <c r="B40" s="1"/>
      <c r="C40" s="1"/>
      <c r="D40" s="1"/>
      <c r="E40" s="1"/>
      <c r="F40" s="1"/>
      <c r="G40" s="1"/>
      <c r="H40" s="1"/>
      <c r="I40" s="1"/>
      <c r="J40" s="2"/>
      <c r="K40" s="6"/>
      <c r="L40" s="6"/>
      <c r="M40" s="6"/>
      <c r="N40" s="2"/>
      <c r="O40" s="2"/>
      <c r="P40" s="2"/>
      <c r="Q40" s="6"/>
      <c r="R40" s="27"/>
    </row>
    <row r="41" spans="1:18" x14ac:dyDescent="0.2">
      <c r="A41" s="102"/>
      <c r="B41" s="1"/>
      <c r="C41" s="1"/>
      <c r="D41" s="1"/>
      <c r="E41" s="1"/>
      <c r="F41" s="1"/>
      <c r="G41" s="1"/>
      <c r="H41" s="1"/>
      <c r="I41" s="1"/>
      <c r="J41" s="2"/>
      <c r="K41" s="6"/>
      <c r="L41" s="6"/>
      <c r="M41" s="6"/>
      <c r="N41" s="1"/>
      <c r="O41" s="1"/>
      <c r="P41" s="1"/>
      <c r="Q41" s="1"/>
      <c r="R41" s="27"/>
    </row>
    <row r="42" spans="1:18" x14ac:dyDescent="0.2">
      <c r="A42" s="103"/>
      <c r="B42" s="56"/>
      <c r="C42" s="56"/>
      <c r="D42" s="56"/>
      <c r="E42" s="19"/>
      <c r="F42" s="19"/>
      <c r="G42" s="19"/>
      <c r="H42" s="16"/>
      <c r="I42" s="6"/>
      <c r="J42" s="2"/>
      <c r="K42" s="6"/>
      <c r="L42" s="6"/>
      <c r="M42" s="6"/>
      <c r="N42" s="1"/>
      <c r="O42" s="1"/>
      <c r="P42" s="1"/>
      <c r="Q42" s="1"/>
      <c r="R42" s="27"/>
    </row>
    <row r="43" spans="1:18" x14ac:dyDescent="0.2">
      <c r="A43" s="102"/>
      <c r="B43" s="56"/>
      <c r="C43" s="56"/>
      <c r="D43" s="56"/>
      <c r="E43" s="56"/>
      <c r="F43" s="19"/>
      <c r="G43" s="19"/>
      <c r="H43" s="13"/>
      <c r="I43" s="6"/>
      <c r="J43" s="2"/>
      <c r="K43" s="6"/>
      <c r="L43" s="6"/>
      <c r="M43" s="6"/>
      <c r="N43" s="2"/>
      <c r="O43" s="2"/>
      <c r="P43" s="2"/>
      <c r="Q43" s="6"/>
      <c r="R43" s="27"/>
    </row>
    <row r="44" spans="1:18" x14ac:dyDescent="0.2">
      <c r="A44" s="1"/>
      <c r="B44" s="56"/>
      <c r="C44" s="56"/>
      <c r="D44" s="56"/>
      <c r="E44" s="19"/>
      <c r="F44" s="19"/>
      <c r="G44" s="19"/>
      <c r="H44" s="16"/>
      <c r="I44" s="6"/>
      <c r="J44" s="2"/>
      <c r="K44" s="11"/>
      <c r="L44" s="31">
        <f>SQRT(L45)</f>
        <v>0</v>
      </c>
      <c r="M44" s="32" t="s">
        <v>2</v>
      </c>
      <c r="N44" s="33">
        <f>SQRT(L45)</f>
        <v>0</v>
      </c>
      <c r="O44" s="35" t="s">
        <v>14</v>
      </c>
      <c r="P44" s="36"/>
      <c r="Q44" s="6"/>
      <c r="R44" s="27"/>
    </row>
    <row r="45" spans="1:18" x14ac:dyDescent="0.2">
      <c r="A45" s="6"/>
      <c r="B45" s="1"/>
      <c r="C45" s="1"/>
      <c r="D45" s="1"/>
      <c r="E45" s="1"/>
      <c r="F45" s="6"/>
      <c r="G45" s="6"/>
      <c r="H45" s="6"/>
      <c r="I45" s="6"/>
      <c r="J45" s="2"/>
      <c r="K45" s="10" t="s">
        <v>3</v>
      </c>
      <c r="L45" s="7">
        <f>A25</f>
        <v>0</v>
      </c>
      <c r="M45" s="8" t="s">
        <v>4</v>
      </c>
      <c r="N45" s="8"/>
      <c r="O45" s="8"/>
      <c r="P45" s="8"/>
      <c r="Q45" s="6"/>
      <c r="R45" s="27"/>
    </row>
    <row r="46" spans="1:18" x14ac:dyDescent="0.2">
      <c r="A46" s="6"/>
      <c r="B46" s="20"/>
      <c r="C46" s="2"/>
      <c r="D46" s="2"/>
      <c r="E46" s="2"/>
      <c r="F46" s="2"/>
      <c r="G46" s="2"/>
      <c r="H46" s="2"/>
      <c r="I46" s="2"/>
      <c r="J46" s="2"/>
      <c r="K46" s="10"/>
      <c r="L46" s="1"/>
      <c r="M46" s="1"/>
      <c r="N46" s="1"/>
      <c r="O46" s="1"/>
      <c r="P46" s="1"/>
      <c r="Q46" s="6"/>
      <c r="R46" s="27"/>
    </row>
    <row r="47" spans="1:18" x14ac:dyDescent="0.2">
      <c r="A47" s="6"/>
      <c r="B47" s="6"/>
      <c r="C47" s="6"/>
      <c r="D47" s="6"/>
      <c r="E47" s="6"/>
      <c r="F47" s="6"/>
      <c r="G47" s="6"/>
      <c r="H47" s="2"/>
      <c r="I47" s="2"/>
      <c r="J47" s="2"/>
      <c r="K47" s="2"/>
      <c r="L47" s="2"/>
      <c r="M47" s="2"/>
      <c r="N47" s="2"/>
      <c r="O47" s="2"/>
      <c r="P47" s="2"/>
      <c r="Q47" s="2"/>
      <c r="R47" s="27"/>
    </row>
    <row r="48" spans="1:18" x14ac:dyDescent="0.2">
      <c r="A48" s="6"/>
      <c r="B48" s="6"/>
      <c r="C48" s="6"/>
      <c r="D48" s="6"/>
      <c r="E48" s="6"/>
      <c r="F48" s="6"/>
      <c r="G48" s="6"/>
      <c r="H48" s="2"/>
      <c r="I48" s="2"/>
      <c r="J48" s="6"/>
      <c r="K48" s="6"/>
      <c r="L48" s="16"/>
      <c r="M48" s="16"/>
      <c r="N48" s="16"/>
      <c r="O48" s="16"/>
      <c r="P48" s="37"/>
      <c r="Q48" s="2"/>
      <c r="R48" s="27"/>
    </row>
    <row r="49" spans="1:18" ht="15" customHeight="1" x14ac:dyDescent="0.2">
      <c r="A49" s="1"/>
      <c r="B49" s="2"/>
      <c r="C49" s="2"/>
      <c r="D49" s="2"/>
      <c r="E49" s="2"/>
      <c r="F49" s="2"/>
      <c r="G49" s="2"/>
      <c r="H49" s="2"/>
      <c r="I49" s="2"/>
      <c r="J49" s="6"/>
      <c r="K49" s="4"/>
      <c r="L49" s="40">
        <f>A37</f>
        <v>0</v>
      </c>
      <c r="M49" s="52" t="s">
        <v>19</v>
      </c>
      <c r="N49" s="52"/>
      <c r="O49" s="52"/>
      <c r="P49" s="52"/>
      <c r="Q49" s="101"/>
      <c r="R49" s="27"/>
    </row>
    <row r="50" spans="1:18" ht="15" x14ac:dyDescent="0.25">
      <c r="A50" s="6"/>
      <c r="B50" s="6"/>
      <c r="C50" s="6"/>
      <c r="D50" s="6"/>
      <c r="E50" s="6"/>
      <c r="F50" s="6"/>
      <c r="G50" s="6"/>
      <c r="H50" s="6"/>
      <c r="I50" s="6"/>
      <c r="J50" s="2"/>
      <c r="K50" s="13"/>
      <c r="L50" s="38"/>
      <c r="M50" s="39"/>
      <c r="N50" s="39"/>
      <c r="O50" s="41"/>
      <c r="P50" s="1"/>
      <c r="Q50" s="2"/>
      <c r="R50" s="27"/>
    </row>
    <row r="51" spans="1:18" ht="15" x14ac:dyDescent="0.25">
      <c r="A51" s="1"/>
      <c r="B51" s="6"/>
      <c r="C51" s="6"/>
      <c r="D51" s="6"/>
      <c r="E51" s="6"/>
      <c r="F51" s="6"/>
      <c r="G51" s="6"/>
      <c r="H51" s="6"/>
      <c r="I51" s="6"/>
      <c r="J51" s="2"/>
      <c r="K51" s="9"/>
      <c r="L51" s="122"/>
      <c r="M51" s="122"/>
      <c r="N51" s="122"/>
      <c r="O51" s="122"/>
      <c r="P51" s="14"/>
      <c r="Q51" s="2"/>
      <c r="R51" s="27"/>
    </row>
    <row r="52" spans="1:18" x14ac:dyDescent="0.2">
      <c r="A52" s="1"/>
      <c r="B52" s="1"/>
      <c r="C52" s="1"/>
      <c r="D52" s="1"/>
      <c r="E52" s="1"/>
      <c r="F52" s="1"/>
      <c r="G52" s="1"/>
      <c r="H52" s="1"/>
      <c r="I52" s="1"/>
      <c r="J52" s="6"/>
      <c r="K52" s="6"/>
      <c r="L52" s="6"/>
      <c r="M52" s="6"/>
      <c r="N52" s="6"/>
      <c r="O52" s="6"/>
      <c r="P52" s="6"/>
      <c r="Q52" s="6"/>
      <c r="R52" s="1"/>
    </row>
    <row r="53" spans="1:18" x14ac:dyDescent="0.2">
      <c r="A53" s="1"/>
      <c r="B53" s="1"/>
      <c r="C53" s="1"/>
      <c r="D53" s="1"/>
      <c r="E53" s="1"/>
      <c r="F53" s="1"/>
      <c r="G53" s="1"/>
      <c r="H53" s="1"/>
      <c r="I53" s="1"/>
      <c r="J53" s="141"/>
      <c r="K53" s="141"/>
      <c r="L53" s="141"/>
      <c r="M53" s="141"/>
      <c r="N53" s="141"/>
      <c r="O53" s="141"/>
      <c r="P53" s="141"/>
      <c r="Q53" s="141"/>
    </row>
    <row r="54" spans="1:18" x14ac:dyDescent="0.2">
      <c r="A54" s="1"/>
      <c r="B54" s="1"/>
      <c r="C54" s="1"/>
      <c r="D54" s="1"/>
      <c r="E54" s="1"/>
      <c r="F54" s="1"/>
      <c r="G54" s="1"/>
      <c r="H54" s="1"/>
      <c r="I54" s="1"/>
      <c r="J54" s="141"/>
      <c r="K54" s="141"/>
      <c r="L54" s="141"/>
      <c r="M54" s="141"/>
      <c r="N54" s="141"/>
      <c r="O54" s="141"/>
      <c r="P54" s="141"/>
      <c r="Q54" s="141"/>
    </row>
    <row r="55" spans="1:18" x14ac:dyDescent="0.2">
      <c r="A55" s="1"/>
      <c r="B55" s="1"/>
      <c r="C55" s="1"/>
      <c r="D55" s="1"/>
      <c r="E55" s="1"/>
      <c r="F55" s="1"/>
      <c r="G55" s="1"/>
      <c r="H55" s="1"/>
      <c r="I55" s="1"/>
      <c r="J55" s="1"/>
      <c r="K55" s="1"/>
      <c r="L55" s="1"/>
      <c r="M55" s="1"/>
      <c r="N55" s="1"/>
      <c r="O55" s="1"/>
      <c r="P55" s="1"/>
      <c r="Q55" s="1"/>
    </row>
    <row r="56" spans="1:18" x14ac:dyDescent="0.2">
      <c r="A56" s="1"/>
      <c r="B56" s="1"/>
      <c r="C56" s="1"/>
      <c r="D56" s="1"/>
      <c r="E56" s="1"/>
      <c r="F56" s="1"/>
      <c r="G56" s="1"/>
      <c r="H56" s="1"/>
      <c r="I56" s="1"/>
      <c r="J56" s="140"/>
      <c r="K56" s="140"/>
      <c r="L56" s="140"/>
      <c r="M56" s="140"/>
      <c r="N56" s="140"/>
      <c r="O56" s="140"/>
      <c r="P56" s="140"/>
      <c r="Q56" s="140"/>
    </row>
    <row r="57" spans="1:18" x14ac:dyDescent="0.2">
      <c r="A57" s="1"/>
      <c r="B57" s="1"/>
      <c r="C57" s="1"/>
      <c r="D57" s="1"/>
      <c r="E57" s="1"/>
      <c r="F57" s="1"/>
      <c r="G57" s="1"/>
      <c r="H57" s="1"/>
      <c r="I57" s="1"/>
      <c r="J57" s="1"/>
      <c r="K57" s="1"/>
      <c r="L57" s="1"/>
      <c r="M57" s="1"/>
      <c r="N57" s="1"/>
      <c r="O57" s="1"/>
      <c r="P57" s="1"/>
      <c r="Q57" s="1"/>
    </row>
    <row r="58" spans="1:18" x14ac:dyDescent="0.2">
      <c r="A58" s="1"/>
      <c r="B58" s="1"/>
      <c r="C58" s="1"/>
      <c r="D58" s="1"/>
      <c r="E58" s="1"/>
      <c r="F58" s="1"/>
      <c r="G58" s="1"/>
      <c r="H58" s="1"/>
      <c r="I58" s="1"/>
      <c r="J58" s="140"/>
      <c r="K58" s="140"/>
      <c r="L58" s="140"/>
      <c r="M58" s="140"/>
      <c r="N58" s="140"/>
      <c r="O58" s="140"/>
      <c r="P58" s="140"/>
      <c r="Q58" s="140"/>
    </row>
    <row r="59" spans="1:18" x14ac:dyDescent="0.2">
      <c r="A59" s="1"/>
      <c r="B59" s="1"/>
      <c r="C59" s="1"/>
      <c r="D59" s="1"/>
      <c r="E59" s="1"/>
      <c r="F59" s="1"/>
      <c r="G59" s="1"/>
      <c r="H59" s="1"/>
      <c r="I59" s="1"/>
      <c r="J59" s="140"/>
      <c r="K59" s="140"/>
      <c r="L59" s="140"/>
      <c r="M59" s="140"/>
      <c r="N59" s="140"/>
      <c r="O59" s="140"/>
      <c r="P59" s="140"/>
      <c r="Q59" s="140"/>
    </row>
    <row r="60" spans="1:18" x14ac:dyDescent="0.2">
      <c r="A60" s="1"/>
      <c r="B60" s="1"/>
      <c r="C60" s="1"/>
      <c r="D60" s="1"/>
      <c r="E60" s="1"/>
      <c r="F60" s="1"/>
      <c r="G60" s="1"/>
      <c r="H60" s="1"/>
      <c r="I60" s="1"/>
      <c r="J60" s="140"/>
      <c r="K60" s="140"/>
      <c r="L60" s="140"/>
      <c r="M60" s="140"/>
      <c r="N60" s="140"/>
      <c r="O60" s="140"/>
      <c r="P60" s="140"/>
      <c r="Q60" s="140"/>
    </row>
    <row r="61" spans="1:18" x14ac:dyDescent="0.2">
      <c r="A61" s="1"/>
      <c r="B61" s="1"/>
      <c r="C61" s="1"/>
      <c r="D61" s="1"/>
      <c r="E61" s="1"/>
      <c r="F61" s="1"/>
      <c r="G61" s="1"/>
      <c r="H61" s="1"/>
      <c r="I61" s="1"/>
      <c r="J61" s="140"/>
      <c r="K61" s="140"/>
      <c r="L61" s="140"/>
      <c r="M61" s="140"/>
      <c r="N61" s="140"/>
      <c r="O61" s="140"/>
      <c r="P61" s="140"/>
      <c r="Q61" s="140"/>
    </row>
    <row r="62" spans="1:18" x14ac:dyDescent="0.2">
      <c r="A62" s="70"/>
      <c r="B62" s="6"/>
      <c r="C62" s="6"/>
      <c r="D62" s="6"/>
      <c r="E62" s="6"/>
      <c r="F62" s="6"/>
      <c r="G62" s="1"/>
      <c r="H62" s="1"/>
      <c r="I62" s="1"/>
      <c r="J62" s="1"/>
      <c r="K62" s="1"/>
      <c r="L62" s="1"/>
      <c r="M62" s="1"/>
      <c r="N62" s="1"/>
      <c r="O62" s="1"/>
      <c r="P62" s="1"/>
      <c r="Q62" s="1"/>
    </row>
    <row r="63" spans="1:18" x14ac:dyDescent="0.2">
      <c r="A63" s="70"/>
      <c r="B63" s="70"/>
      <c r="C63" s="70"/>
      <c r="D63" s="70"/>
      <c r="E63" s="70"/>
      <c r="F63" s="70"/>
      <c r="G63" s="3"/>
      <c r="H63" s="3"/>
      <c r="I63" s="3"/>
      <c r="J63" s="140"/>
      <c r="K63" s="140"/>
      <c r="L63" s="140"/>
      <c r="M63" s="140"/>
      <c r="N63" s="140"/>
      <c r="O63" s="140"/>
      <c r="P63" s="140"/>
      <c r="Q63" s="140"/>
    </row>
    <row r="64" spans="1:18" x14ac:dyDescent="0.2">
      <c r="A64" s="70"/>
      <c r="B64" s="70"/>
      <c r="C64" s="70"/>
      <c r="D64" s="70"/>
      <c r="E64" s="70"/>
      <c r="F64" s="70"/>
      <c r="G64" s="3"/>
      <c r="H64" s="3"/>
      <c r="I64" s="3"/>
      <c r="J64" s="147"/>
      <c r="K64" s="147"/>
      <c r="L64" s="147"/>
      <c r="M64" s="147"/>
      <c r="N64" s="147"/>
      <c r="O64" s="147"/>
      <c r="P64" s="147"/>
      <c r="Q64" s="147"/>
    </row>
    <row r="65" spans="1:17" x14ac:dyDescent="0.2">
      <c r="A65" s="70"/>
      <c r="B65" s="70"/>
      <c r="C65" s="70"/>
      <c r="D65" s="70"/>
      <c r="E65" s="70"/>
      <c r="F65" s="70"/>
      <c r="G65" s="3"/>
      <c r="H65" s="3"/>
      <c r="I65" s="3"/>
      <c r="J65" s="147"/>
      <c r="K65" s="147"/>
      <c r="L65" s="147"/>
      <c r="M65" s="147"/>
      <c r="N65" s="147"/>
      <c r="O65" s="147"/>
      <c r="P65" s="147"/>
      <c r="Q65" s="147"/>
    </row>
    <row r="66" spans="1:17" x14ac:dyDescent="0.2">
      <c r="A66" s="70"/>
      <c r="B66" s="70"/>
      <c r="C66" s="70"/>
      <c r="D66" s="70"/>
      <c r="E66" s="70"/>
      <c r="F66" s="70"/>
      <c r="G66" s="3"/>
      <c r="H66" s="3"/>
      <c r="I66" s="3"/>
      <c r="J66" s="140"/>
      <c r="K66" s="140"/>
      <c r="L66" s="140"/>
      <c r="M66" s="140"/>
      <c r="N66" s="140"/>
      <c r="O66" s="140"/>
      <c r="P66" s="140"/>
      <c r="Q66" s="140"/>
    </row>
    <row r="67" spans="1:17" x14ac:dyDescent="0.2">
      <c r="A67" s="70"/>
      <c r="B67" s="70"/>
      <c r="C67" s="70"/>
      <c r="D67" s="70"/>
      <c r="E67" s="70"/>
      <c r="F67" s="70"/>
      <c r="G67" s="3"/>
      <c r="H67" s="3"/>
      <c r="I67" s="3"/>
      <c r="J67" s="1"/>
      <c r="K67" s="1"/>
      <c r="L67" s="1"/>
      <c r="M67" s="1"/>
      <c r="N67" s="1"/>
      <c r="O67" s="1"/>
      <c r="P67" s="1"/>
      <c r="Q67" s="1"/>
    </row>
    <row r="68" spans="1:17" x14ac:dyDescent="0.2">
      <c r="A68" s="70"/>
      <c r="B68" s="70"/>
      <c r="C68" s="70"/>
      <c r="D68" s="70"/>
      <c r="E68" s="70"/>
      <c r="F68" s="71"/>
      <c r="G68" s="3"/>
      <c r="H68" s="3"/>
      <c r="I68" s="3"/>
      <c r="J68" s="1"/>
      <c r="K68" s="1"/>
      <c r="L68" s="1"/>
      <c r="M68" s="1"/>
      <c r="N68" s="1"/>
      <c r="O68" s="1"/>
      <c r="P68" s="1"/>
      <c r="Q68" s="1"/>
    </row>
    <row r="69" spans="1:17" x14ac:dyDescent="0.2">
      <c r="A69" s="70"/>
      <c r="B69" s="70"/>
      <c r="C69" s="70"/>
      <c r="D69" s="70"/>
      <c r="E69" s="70"/>
      <c r="F69" s="70"/>
      <c r="G69" s="3"/>
      <c r="H69" s="3"/>
      <c r="I69" s="3"/>
      <c r="J69" s="1"/>
      <c r="K69" s="1"/>
      <c r="L69" s="1"/>
      <c r="M69" s="1"/>
      <c r="N69" s="1"/>
      <c r="O69" s="1"/>
      <c r="P69" s="1"/>
      <c r="Q69" s="1"/>
    </row>
    <row r="70" spans="1:17" x14ac:dyDescent="0.2">
      <c r="A70" s="3"/>
      <c r="B70" s="3"/>
      <c r="C70" s="3"/>
      <c r="D70" s="3"/>
      <c r="E70" s="3"/>
      <c r="F70" s="3"/>
      <c r="G70" s="3"/>
      <c r="H70" s="3"/>
      <c r="I70" s="3"/>
      <c r="J70" s="1"/>
      <c r="K70" s="1"/>
      <c r="L70" s="1"/>
      <c r="M70" s="1"/>
      <c r="N70" s="1"/>
      <c r="O70" s="1"/>
      <c r="P70" s="1"/>
      <c r="Q70" s="1"/>
    </row>
    <row r="71" spans="1:17" x14ac:dyDescent="0.2">
      <c r="A71" s="3"/>
      <c r="B71" s="3"/>
      <c r="C71" s="3"/>
      <c r="D71" s="3"/>
      <c r="E71" s="3"/>
      <c r="F71" s="3"/>
      <c r="G71" s="3"/>
      <c r="H71" s="3"/>
      <c r="I71" s="3"/>
      <c r="J71" s="140"/>
      <c r="K71" s="140"/>
      <c r="L71" s="140"/>
      <c r="M71" s="1"/>
      <c r="N71" s="1"/>
      <c r="O71" s="1"/>
      <c r="P71" s="1"/>
      <c r="Q71" s="1"/>
    </row>
    <row r="72" spans="1:17" x14ac:dyDescent="0.2">
      <c r="A72" s="3"/>
      <c r="B72" s="3"/>
      <c r="C72" s="3"/>
      <c r="D72" s="3"/>
      <c r="E72" s="3"/>
      <c r="F72" s="3"/>
      <c r="G72" s="3"/>
      <c r="H72" s="3"/>
      <c r="I72" s="3"/>
      <c r="J72" s="1"/>
      <c r="K72" s="1"/>
      <c r="L72" s="1"/>
      <c r="M72" s="1"/>
      <c r="N72" s="1"/>
      <c r="O72" s="1"/>
      <c r="P72" s="1"/>
      <c r="Q72" s="1"/>
    </row>
    <row r="73" spans="1:17" x14ac:dyDescent="0.2">
      <c r="A73" s="3"/>
      <c r="B73" s="3"/>
      <c r="C73" s="3"/>
      <c r="D73" s="3"/>
      <c r="E73" s="3"/>
      <c r="F73" s="3"/>
      <c r="G73" s="3"/>
      <c r="H73" s="3"/>
      <c r="I73" s="3"/>
      <c r="J73" s="1"/>
      <c r="K73" s="1"/>
      <c r="L73" s="1"/>
      <c r="M73" s="1"/>
      <c r="N73" s="1"/>
      <c r="O73" s="1"/>
      <c r="P73" s="1"/>
      <c r="Q73" s="1"/>
    </row>
    <row r="74" spans="1:17" x14ac:dyDescent="0.2">
      <c r="A74" s="3"/>
      <c r="B74" s="3"/>
      <c r="C74" s="3"/>
      <c r="D74" s="3"/>
      <c r="E74" s="3"/>
      <c r="F74" s="3"/>
      <c r="G74" s="3"/>
      <c r="H74" s="3"/>
      <c r="I74" s="3"/>
      <c r="J74" s="1"/>
      <c r="K74" s="1"/>
      <c r="L74" s="1"/>
      <c r="M74" s="1"/>
      <c r="N74" s="1"/>
      <c r="O74" s="1"/>
      <c r="P74" s="1"/>
      <c r="Q74" s="1"/>
    </row>
    <row r="75" spans="1:17" x14ac:dyDescent="0.2">
      <c r="A75" s="1"/>
      <c r="B75" s="3"/>
      <c r="C75" s="3"/>
      <c r="D75" s="3"/>
      <c r="E75" s="3"/>
      <c r="F75" s="3"/>
      <c r="G75" s="3"/>
      <c r="H75" s="3"/>
      <c r="I75" s="3"/>
      <c r="J75" s="1"/>
      <c r="K75" s="1"/>
      <c r="L75" s="1"/>
      <c r="M75" s="1"/>
      <c r="N75" s="1"/>
      <c r="O75" s="1"/>
      <c r="P75" s="1"/>
      <c r="Q75" s="1"/>
    </row>
    <row r="76" spans="1:17" x14ac:dyDescent="0.2">
      <c r="A76" s="1"/>
      <c r="B76" s="1"/>
      <c r="C76" s="1"/>
      <c r="D76" s="1"/>
      <c r="E76" s="1"/>
      <c r="F76" s="1"/>
      <c r="G76" s="1"/>
      <c r="H76" s="1"/>
      <c r="I76" s="1"/>
      <c r="J76" s="1"/>
      <c r="K76" s="1"/>
      <c r="L76" s="1"/>
      <c r="M76" s="1"/>
      <c r="N76" s="1"/>
      <c r="O76" s="1"/>
      <c r="P76" s="1"/>
      <c r="Q76" s="1"/>
    </row>
    <row r="77" spans="1:17" x14ac:dyDescent="0.2">
      <c r="A77" s="1" t="s">
        <v>17</v>
      </c>
      <c r="B77" s="1"/>
      <c r="C77" s="1"/>
      <c r="D77" s="1"/>
      <c r="E77" s="1"/>
      <c r="F77" s="1"/>
      <c r="G77" s="1"/>
      <c r="H77" s="1"/>
      <c r="I77" s="1"/>
      <c r="J77" s="1"/>
      <c r="K77" s="1"/>
      <c r="L77" s="1"/>
      <c r="M77" s="1"/>
      <c r="N77" s="1"/>
      <c r="O77" s="1"/>
      <c r="P77" s="1"/>
      <c r="Q77" s="1"/>
    </row>
    <row r="78" spans="1:17" x14ac:dyDescent="0.2">
      <c r="A78" s="3"/>
      <c r="B78" s="1"/>
      <c r="C78" s="1"/>
      <c r="D78" s="1"/>
      <c r="E78" s="1"/>
      <c r="F78" s="1"/>
      <c r="G78" s="1"/>
      <c r="H78" s="1"/>
      <c r="I78" s="1"/>
      <c r="J78" s="1"/>
      <c r="K78" s="1"/>
      <c r="L78" s="1"/>
      <c r="M78" s="1"/>
      <c r="N78" s="1"/>
      <c r="O78" s="1"/>
      <c r="P78" s="1"/>
      <c r="Q78" s="1"/>
    </row>
    <row r="79" spans="1:17" x14ac:dyDescent="0.2">
      <c r="A79" s="3"/>
      <c r="B79" s="3"/>
      <c r="C79" s="3"/>
      <c r="D79" s="3"/>
      <c r="E79" s="3"/>
      <c r="F79" s="3"/>
      <c r="G79" s="3"/>
      <c r="H79" s="3"/>
      <c r="I79" s="1"/>
      <c r="J79" s="1"/>
      <c r="K79" s="1"/>
      <c r="L79" s="1"/>
      <c r="M79" s="1"/>
      <c r="N79" s="1"/>
      <c r="O79" s="1"/>
      <c r="P79" s="1"/>
      <c r="Q79" s="1"/>
    </row>
    <row r="80" spans="1:17" x14ac:dyDescent="0.2">
      <c r="A80" s="3"/>
      <c r="B80" s="3"/>
      <c r="C80" s="3"/>
      <c r="D80" s="3"/>
      <c r="E80" s="3"/>
      <c r="F80" s="3"/>
      <c r="G80" s="3"/>
      <c r="H80" s="3"/>
      <c r="I80" s="1"/>
      <c r="J80" s="1"/>
      <c r="K80" s="1"/>
      <c r="L80" s="1"/>
      <c r="M80" s="1"/>
      <c r="N80" s="1"/>
      <c r="O80" s="1"/>
      <c r="P80" s="1"/>
      <c r="Q80" s="1"/>
    </row>
    <row r="81" spans="1:17" x14ac:dyDescent="0.2">
      <c r="A81" s="3"/>
      <c r="B81" s="3"/>
      <c r="C81" s="3"/>
      <c r="D81" s="3"/>
      <c r="E81" s="3"/>
      <c r="F81" s="3"/>
      <c r="G81" s="3"/>
      <c r="H81" s="3"/>
      <c r="I81" s="1"/>
      <c r="J81" s="1"/>
      <c r="K81" s="1"/>
      <c r="L81" s="1"/>
      <c r="M81" s="1"/>
      <c r="N81" s="1"/>
      <c r="O81" s="1"/>
      <c r="P81" s="1"/>
      <c r="Q81" s="1"/>
    </row>
    <row r="82" spans="1:17" x14ac:dyDescent="0.2">
      <c r="A82" s="3"/>
      <c r="B82" s="3"/>
      <c r="C82" s="3"/>
      <c r="D82" s="3"/>
      <c r="E82" s="3"/>
      <c r="F82" s="3"/>
      <c r="G82" s="3"/>
      <c r="H82" s="3"/>
      <c r="I82" s="1"/>
      <c r="J82" s="1"/>
      <c r="K82" s="1"/>
      <c r="L82" s="1"/>
      <c r="M82" s="1"/>
      <c r="N82" s="1"/>
      <c r="O82" s="1"/>
      <c r="P82" s="1"/>
      <c r="Q82" s="1"/>
    </row>
    <row r="83" spans="1:17" x14ac:dyDescent="0.2">
      <c r="A83" s="3"/>
      <c r="B83" s="3"/>
      <c r="C83" s="3"/>
      <c r="D83" s="3"/>
      <c r="E83" s="3"/>
      <c r="F83" s="3"/>
      <c r="G83" s="3"/>
      <c r="H83" s="3"/>
      <c r="I83" s="1"/>
      <c r="J83" s="1"/>
      <c r="K83" s="1"/>
      <c r="L83" s="1"/>
      <c r="M83" s="1"/>
      <c r="N83" s="1"/>
      <c r="O83" s="1"/>
      <c r="P83" s="1"/>
      <c r="Q83" s="1"/>
    </row>
    <row r="84" spans="1:17" x14ac:dyDescent="0.2">
      <c r="A84" s="3"/>
      <c r="B84" s="3"/>
      <c r="C84" s="3"/>
      <c r="D84" s="3"/>
      <c r="E84" s="3"/>
      <c r="F84" s="3"/>
      <c r="G84" s="3"/>
      <c r="H84" s="3"/>
      <c r="I84" s="1"/>
      <c r="J84" s="1"/>
      <c r="K84" s="1"/>
      <c r="L84" s="1"/>
      <c r="M84" s="1"/>
      <c r="N84" s="1"/>
      <c r="O84" s="1"/>
      <c r="P84" s="1"/>
      <c r="Q84" s="1"/>
    </row>
    <row r="85" spans="1:17" x14ac:dyDescent="0.2">
      <c r="A85" s="3"/>
      <c r="B85" s="3"/>
      <c r="C85" s="3"/>
      <c r="D85" s="3"/>
      <c r="E85" s="3"/>
      <c r="F85" s="3"/>
      <c r="G85" s="3"/>
      <c r="H85" s="3"/>
      <c r="I85" s="1"/>
      <c r="J85" s="1"/>
      <c r="K85" s="1"/>
      <c r="L85" s="1"/>
      <c r="M85" s="1"/>
      <c r="N85" s="1"/>
      <c r="O85" s="1"/>
      <c r="P85" s="1"/>
      <c r="Q85" s="1"/>
    </row>
    <row r="86" spans="1:17" x14ac:dyDescent="0.2">
      <c r="A86" s="3"/>
      <c r="B86" s="3"/>
      <c r="C86" s="3"/>
      <c r="D86" s="3"/>
      <c r="E86" s="3"/>
      <c r="F86" s="3"/>
      <c r="G86" s="3"/>
      <c r="H86" s="3"/>
      <c r="I86" s="1"/>
      <c r="J86" s="1"/>
      <c r="K86" s="1"/>
      <c r="L86" s="1"/>
      <c r="M86" s="1"/>
      <c r="N86" s="1"/>
      <c r="O86" s="1"/>
      <c r="P86" s="1"/>
      <c r="Q86" s="1"/>
    </row>
    <row r="87" spans="1:17" x14ac:dyDescent="0.2">
      <c r="A87" s="3"/>
      <c r="B87" s="3"/>
      <c r="C87" s="3"/>
      <c r="D87" s="3"/>
      <c r="E87" s="3"/>
      <c r="F87" s="3"/>
      <c r="G87" s="3"/>
      <c r="H87" s="3"/>
      <c r="I87" s="1"/>
      <c r="J87" s="1"/>
      <c r="K87" s="1"/>
      <c r="L87" s="1"/>
      <c r="M87" s="1"/>
      <c r="N87" s="1"/>
      <c r="O87" s="1"/>
      <c r="P87" s="1"/>
      <c r="Q87" s="1"/>
    </row>
    <row r="88" spans="1:17" x14ac:dyDescent="0.2">
      <c r="A88" s="3"/>
      <c r="B88" s="3"/>
      <c r="C88" s="3"/>
      <c r="D88" s="3"/>
      <c r="E88" s="3"/>
      <c r="F88" s="3"/>
      <c r="G88" s="3"/>
      <c r="H88" s="3"/>
      <c r="I88" s="1"/>
      <c r="J88" s="1"/>
      <c r="K88" s="1"/>
      <c r="L88" s="1"/>
      <c r="M88" s="1"/>
      <c r="N88" s="1"/>
      <c r="O88" s="1"/>
      <c r="P88" s="1"/>
      <c r="Q88" s="1"/>
    </row>
    <row r="89" spans="1:17" x14ac:dyDescent="0.2">
      <c r="A89" s="3"/>
      <c r="B89" s="3"/>
      <c r="C89" s="3"/>
      <c r="D89" s="3"/>
      <c r="E89" s="3"/>
      <c r="F89" s="3"/>
      <c r="G89" s="3"/>
      <c r="H89" s="3"/>
      <c r="I89" s="1"/>
      <c r="J89" s="1"/>
      <c r="K89" s="1"/>
      <c r="L89" s="1"/>
      <c r="M89" s="1"/>
      <c r="N89" s="1"/>
      <c r="O89" s="1"/>
      <c r="P89" s="1"/>
      <c r="Q89" s="1"/>
    </row>
    <row r="90" spans="1:17" x14ac:dyDescent="0.2">
      <c r="A90" s="3"/>
      <c r="B90" s="3"/>
      <c r="C90" s="3"/>
      <c r="D90" s="3"/>
      <c r="E90" s="3"/>
      <c r="F90" s="3"/>
      <c r="G90" s="3"/>
      <c r="H90" s="3"/>
      <c r="I90" s="1"/>
      <c r="J90" s="1"/>
      <c r="K90" s="1"/>
      <c r="L90" s="1"/>
      <c r="M90" s="1"/>
      <c r="N90" s="1"/>
      <c r="O90" s="1"/>
      <c r="P90" s="1"/>
      <c r="Q90" s="1"/>
    </row>
    <row r="91" spans="1:17" x14ac:dyDescent="0.2">
      <c r="A91" s="3"/>
      <c r="B91" s="3"/>
      <c r="C91" s="3"/>
      <c r="D91" s="3"/>
      <c r="E91" s="3"/>
      <c r="F91" s="3"/>
      <c r="G91" s="3"/>
      <c r="H91" s="3"/>
      <c r="I91" s="1"/>
      <c r="J91" s="1"/>
      <c r="K91" s="1"/>
      <c r="L91" s="1"/>
      <c r="M91" s="1"/>
      <c r="N91" s="1"/>
      <c r="O91" s="1"/>
      <c r="P91" s="1"/>
      <c r="Q91" s="1"/>
    </row>
    <row r="92" spans="1:17" x14ac:dyDescent="0.2">
      <c r="A92" s="3"/>
      <c r="B92" s="3"/>
      <c r="C92" s="3"/>
      <c r="D92" s="3"/>
      <c r="E92" s="3"/>
      <c r="F92" s="3"/>
      <c r="G92" s="3"/>
      <c r="H92" s="3"/>
      <c r="I92" s="1"/>
      <c r="J92" s="1"/>
      <c r="K92" s="1"/>
      <c r="L92" s="1"/>
      <c r="M92" s="1"/>
      <c r="N92" s="1"/>
      <c r="O92" s="1"/>
      <c r="P92" s="1"/>
      <c r="Q92" s="1"/>
    </row>
    <row r="93" spans="1:17" x14ac:dyDescent="0.2">
      <c r="A93" s="3"/>
      <c r="B93" s="3"/>
      <c r="C93" s="3"/>
      <c r="D93" s="3"/>
      <c r="E93" s="3"/>
      <c r="F93" s="3"/>
      <c r="G93" s="3"/>
      <c r="H93" s="3"/>
      <c r="I93" s="1"/>
      <c r="J93" s="1"/>
      <c r="K93" s="1"/>
      <c r="L93" s="1"/>
      <c r="M93" s="1"/>
      <c r="N93" s="1"/>
      <c r="O93" s="1"/>
      <c r="P93" s="1"/>
      <c r="Q93" s="1"/>
    </row>
    <row r="94" spans="1:17" x14ac:dyDescent="0.2">
      <c r="A94" s="3"/>
      <c r="B94" s="3"/>
      <c r="C94" s="3"/>
      <c r="D94" s="3"/>
      <c r="E94" s="3"/>
      <c r="F94" s="3"/>
      <c r="G94" s="3"/>
      <c r="H94" s="3"/>
      <c r="I94" s="1"/>
      <c r="J94" s="1"/>
      <c r="K94" s="1"/>
      <c r="L94" s="1"/>
      <c r="M94" s="1"/>
      <c r="N94" s="1"/>
      <c r="O94" s="1"/>
      <c r="P94" s="1"/>
      <c r="Q94" s="1"/>
    </row>
    <row r="95" spans="1:17" x14ac:dyDescent="0.2">
      <c r="A95" s="3"/>
      <c r="B95" s="3"/>
      <c r="C95" s="3"/>
      <c r="D95" s="3"/>
      <c r="E95" s="3"/>
      <c r="F95" s="3"/>
      <c r="G95" s="3"/>
      <c r="H95" s="3"/>
      <c r="I95" s="1"/>
      <c r="J95" s="1"/>
      <c r="K95" s="1"/>
      <c r="L95" s="1"/>
      <c r="M95" s="1"/>
      <c r="N95" s="1"/>
      <c r="O95" s="1"/>
      <c r="P95" s="1"/>
      <c r="Q95" s="1"/>
    </row>
    <row r="96" spans="1:17" x14ac:dyDescent="0.2">
      <c r="A96" s="3"/>
      <c r="B96" s="3"/>
      <c r="C96" s="3"/>
      <c r="D96" s="3"/>
      <c r="E96" s="3"/>
      <c r="F96" s="3"/>
      <c r="G96" s="3"/>
      <c r="H96" s="3"/>
      <c r="I96" s="1"/>
      <c r="J96" s="1"/>
      <c r="K96" s="1"/>
      <c r="L96" s="1"/>
      <c r="M96" s="1"/>
      <c r="N96" s="1"/>
      <c r="O96" s="1"/>
      <c r="P96" s="1"/>
      <c r="Q96" s="1"/>
    </row>
    <row r="97" spans="1:17" x14ac:dyDescent="0.2">
      <c r="A97" s="3"/>
      <c r="B97" s="3"/>
      <c r="C97" s="3"/>
      <c r="D97" s="3"/>
      <c r="E97" s="3"/>
      <c r="F97" s="3"/>
      <c r="G97" s="3"/>
      <c r="H97" s="3"/>
      <c r="I97" s="1"/>
      <c r="J97" s="1"/>
      <c r="K97" s="1"/>
      <c r="L97" s="1"/>
      <c r="M97" s="1"/>
      <c r="N97" s="1"/>
      <c r="O97" s="1"/>
      <c r="P97" s="1"/>
      <c r="Q97" s="1"/>
    </row>
    <row r="98" spans="1:17" x14ac:dyDescent="0.2">
      <c r="A98" s="3"/>
      <c r="B98" s="3"/>
      <c r="C98" s="3"/>
      <c r="D98" s="3"/>
      <c r="E98" s="3"/>
      <c r="F98" s="3"/>
      <c r="G98" s="3"/>
      <c r="H98" s="3"/>
      <c r="I98" s="1"/>
      <c r="J98" s="1"/>
      <c r="K98" s="1"/>
      <c r="L98" s="1"/>
      <c r="M98" s="1"/>
      <c r="N98" s="1"/>
      <c r="O98" s="1"/>
      <c r="P98" s="1"/>
      <c r="Q98" s="1"/>
    </row>
    <row r="99" spans="1:17" x14ac:dyDescent="0.2">
      <c r="A99" s="3"/>
      <c r="B99" s="3"/>
      <c r="C99" s="3"/>
      <c r="D99" s="3"/>
      <c r="E99" s="3"/>
      <c r="F99" s="3"/>
      <c r="G99" s="3"/>
      <c r="H99" s="3"/>
      <c r="I99" s="1"/>
      <c r="J99" s="1"/>
      <c r="K99" s="1"/>
      <c r="L99" s="1"/>
      <c r="M99" s="1"/>
      <c r="N99" s="1"/>
      <c r="O99" s="1"/>
      <c r="P99" s="1"/>
      <c r="Q99" s="1"/>
    </row>
    <row r="100" spans="1:17" x14ac:dyDescent="0.2">
      <c r="A100" s="3"/>
      <c r="B100" s="3"/>
      <c r="C100" s="3"/>
      <c r="D100" s="3"/>
      <c r="E100" s="3"/>
      <c r="F100" s="3"/>
      <c r="G100" s="3"/>
      <c r="H100" s="3"/>
      <c r="I100" s="1"/>
      <c r="J100" s="1"/>
      <c r="K100" s="1"/>
      <c r="L100" s="1"/>
      <c r="M100" s="1"/>
      <c r="N100" s="1"/>
      <c r="O100" s="1"/>
      <c r="P100" s="1"/>
      <c r="Q100" s="1"/>
    </row>
    <row r="101" spans="1:17" x14ac:dyDescent="0.2">
      <c r="A101" s="1"/>
      <c r="B101" s="3"/>
      <c r="C101" s="3"/>
      <c r="D101" s="3"/>
      <c r="E101" s="3"/>
      <c r="F101" s="3"/>
      <c r="G101" s="3"/>
      <c r="H101" s="3"/>
      <c r="I101" s="1"/>
      <c r="J101" s="1"/>
      <c r="K101" s="1"/>
      <c r="L101" s="1"/>
      <c r="M101" s="1"/>
      <c r="N101" s="1"/>
      <c r="O101" s="1"/>
      <c r="P101" s="1"/>
      <c r="Q101" s="1"/>
    </row>
    <row r="102" spans="1:17" x14ac:dyDescent="0.2">
      <c r="A102" s="1"/>
      <c r="B102" s="1"/>
      <c r="C102" s="1"/>
      <c r="D102" s="1"/>
      <c r="E102" s="1"/>
      <c r="F102" s="1"/>
      <c r="G102" s="1"/>
      <c r="H102" s="1"/>
      <c r="I102" s="1"/>
      <c r="K102" s="1"/>
      <c r="L102" s="1"/>
      <c r="M102" s="1"/>
      <c r="N102" s="1"/>
      <c r="O102" s="1"/>
      <c r="P102" s="1"/>
      <c r="Q102" s="1"/>
    </row>
    <row r="103" spans="1:17" x14ac:dyDescent="0.2">
      <c r="A103" s="1"/>
      <c r="B103" s="1"/>
      <c r="C103" s="1"/>
      <c r="D103" s="1"/>
      <c r="E103" s="1"/>
      <c r="F103" s="1"/>
      <c r="G103" s="1"/>
      <c r="H103" s="1"/>
      <c r="I103" s="1"/>
      <c r="J103" s="1"/>
      <c r="K103" s="1"/>
      <c r="L103" s="1"/>
      <c r="M103" s="1"/>
      <c r="N103" s="1"/>
      <c r="O103" s="1"/>
      <c r="P103" s="1"/>
      <c r="Q103" s="1"/>
    </row>
    <row r="104" spans="1:17" x14ac:dyDescent="0.2">
      <c r="A104" s="1"/>
      <c r="B104" s="1"/>
      <c r="C104" s="1"/>
      <c r="D104" s="1"/>
      <c r="E104" s="1"/>
      <c r="F104" s="1"/>
      <c r="G104" s="1"/>
      <c r="H104" s="1"/>
      <c r="I104" s="1"/>
      <c r="J104" s="1"/>
      <c r="K104" s="1"/>
      <c r="L104" s="1"/>
      <c r="M104" s="1"/>
      <c r="N104" s="1"/>
      <c r="O104" s="1"/>
      <c r="P104" s="1"/>
      <c r="Q104" s="1"/>
    </row>
    <row r="105" spans="1:17" x14ac:dyDescent="0.2">
      <c r="A105" s="1"/>
      <c r="B105" s="1"/>
      <c r="C105" s="1"/>
      <c r="D105" s="1"/>
      <c r="E105" s="1"/>
      <c r="F105" s="1"/>
      <c r="G105" s="1"/>
      <c r="H105" s="1"/>
      <c r="I105" s="1"/>
      <c r="J105" s="1"/>
      <c r="K105" s="1"/>
      <c r="L105" s="1"/>
      <c r="M105" s="1"/>
      <c r="N105" s="1"/>
      <c r="O105" s="1"/>
      <c r="P105" s="1"/>
      <c r="Q105" s="1"/>
    </row>
    <row r="106" spans="1:17" x14ac:dyDescent="0.2">
      <c r="A106" s="1"/>
      <c r="B106" s="1"/>
      <c r="C106" s="1"/>
      <c r="D106" s="1"/>
      <c r="E106" s="1"/>
      <c r="F106" s="1"/>
      <c r="G106" s="1"/>
      <c r="H106" s="1"/>
      <c r="I106" s="1"/>
    </row>
    <row r="107" spans="1:17" x14ac:dyDescent="0.2">
      <c r="A107" s="1"/>
      <c r="B107" s="1"/>
      <c r="C107" s="1"/>
      <c r="D107" s="1"/>
      <c r="E107" s="1"/>
      <c r="F107" s="1"/>
      <c r="G107" s="1"/>
      <c r="H107" s="1"/>
      <c r="I107" s="1"/>
    </row>
    <row r="108" spans="1:17" x14ac:dyDescent="0.2">
      <c r="A108" s="1"/>
      <c r="B108" s="1"/>
      <c r="C108" s="1"/>
      <c r="D108" s="1"/>
      <c r="E108" s="1"/>
      <c r="F108" s="1"/>
      <c r="G108" s="1"/>
      <c r="H108" s="1"/>
      <c r="I108" s="1"/>
    </row>
    <row r="109" spans="1:17" x14ac:dyDescent="0.2">
      <c r="A109" s="1"/>
      <c r="B109" s="1"/>
      <c r="C109" s="1"/>
      <c r="D109" s="1"/>
      <c r="E109" s="1"/>
      <c r="F109" s="1"/>
      <c r="G109" s="1"/>
      <c r="H109" s="1"/>
      <c r="I109" s="1"/>
    </row>
    <row r="110" spans="1:17" x14ac:dyDescent="0.2">
      <c r="A110" s="1"/>
      <c r="B110" s="1"/>
      <c r="C110" s="1"/>
      <c r="D110" s="1"/>
      <c r="E110" s="1"/>
      <c r="F110" s="1"/>
      <c r="G110" s="1"/>
      <c r="H110" s="1"/>
      <c r="I110" s="1"/>
    </row>
    <row r="111" spans="1:17" x14ac:dyDescent="0.2">
      <c r="A111" s="1"/>
      <c r="B111" s="1"/>
      <c r="C111" s="1"/>
      <c r="D111" s="1"/>
      <c r="E111" s="1"/>
      <c r="F111" s="1"/>
      <c r="G111" s="1"/>
      <c r="H111" s="1"/>
      <c r="I111" s="1"/>
    </row>
    <row r="112" spans="1:17" x14ac:dyDescent="0.2">
      <c r="A112" s="1"/>
      <c r="B112" s="1"/>
      <c r="C112" s="1"/>
      <c r="D112" s="1"/>
      <c r="E112" s="1"/>
      <c r="F112" s="1"/>
      <c r="G112" s="1"/>
      <c r="H112" s="1"/>
      <c r="I112" s="1"/>
    </row>
    <row r="113" spans="1:9" x14ac:dyDescent="0.2">
      <c r="A113" s="1"/>
      <c r="B113" s="1"/>
      <c r="C113" s="1"/>
      <c r="D113" s="1"/>
      <c r="E113" s="1"/>
      <c r="F113" s="1"/>
      <c r="G113" s="1"/>
      <c r="H113" s="1"/>
      <c r="I113" s="1"/>
    </row>
    <row r="114" spans="1:9" x14ac:dyDescent="0.2">
      <c r="A114" s="1"/>
      <c r="B114" s="1"/>
      <c r="C114" s="1"/>
      <c r="D114" s="1"/>
      <c r="E114" s="1"/>
      <c r="F114" s="1"/>
      <c r="G114" s="1"/>
      <c r="H114" s="1"/>
      <c r="I114" s="1"/>
    </row>
    <row r="115" spans="1:9" x14ac:dyDescent="0.2">
      <c r="A115" s="1"/>
      <c r="B115" s="1"/>
      <c r="C115" s="1"/>
      <c r="D115" s="1"/>
      <c r="E115" s="1"/>
      <c r="F115" s="1"/>
      <c r="G115" s="1"/>
      <c r="H115" s="1"/>
      <c r="I115" s="1"/>
    </row>
    <row r="116" spans="1:9" x14ac:dyDescent="0.2">
      <c r="A116" s="1"/>
      <c r="B116" s="1"/>
      <c r="C116" s="1"/>
      <c r="D116" s="1"/>
      <c r="E116" s="1"/>
      <c r="F116" s="1"/>
      <c r="G116" s="1"/>
      <c r="H116" s="1"/>
      <c r="I116" s="1"/>
    </row>
    <row r="117" spans="1:9" x14ac:dyDescent="0.2">
      <c r="A117" s="1"/>
      <c r="B117" s="1"/>
      <c r="C117" s="1"/>
      <c r="D117" s="1"/>
      <c r="E117" s="1"/>
      <c r="F117" s="1"/>
      <c r="G117" s="1"/>
      <c r="H117" s="1"/>
      <c r="I117" s="1"/>
    </row>
    <row r="118" spans="1:9" x14ac:dyDescent="0.2">
      <c r="A118" s="1"/>
      <c r="B118" s="1"/>
      <c r="C118" s="1"/>
      <c r="D118" s="1"/>
      <c r="E118" s="1"/>
      <c r="F118" s="1"/>
      <c r="G118" s="1"/>
      <c r="H118" s="1"/>
      <c r="I118" s="1"/>
    </row>
    <row r="119" spans="1:9" x14ac:dyDescent="0.2">
      <c r="A119" s="1"/>
      <c r="B119" s="1"/>
      <c r="C119" s="1"/>
      <c r="D119" s="1"/>
      <c r="E119" s="1"/>
      <c r="F119" s="1"/>
      <c r="G119" s="1"/>
      <c r="H119" s="1"/>
      <c r="I119" s="1"/>
    </row>
    <row r="120" spans="1:9" x14ac:dyDescent="0.2">
      <c r="A120" s="1"/>
      <c r="B120" s="1"/>
      <c r="C120" s="1"/>
      <c r="D120" s="1"/>
      <c r="E120" s="1"/>
      <c r="F120" s="1"/>
      <c r="G120" s="1"/>
      <c r="H120" s="1"/>
      <c r="I120" s="1"/>
    </row>
    <row r="121" spans="1:9" x14ac:dyDescent="0.2">
      <c r="A121" s="1"/>
      <c r="B121" s="1"/>
      <c r="C121" s="1"/>
      <c r="D121" s="1"/>
      <c r="E121" s="1"/>
      <c r="F121" s="1"/>
      <c r="G121" s="1"/>
      <c r="H121" s="1"/>
      <c r="I121" s="1"/>
    </row>
    <row r="122" spans="1:9" x14ac:dyDescent="0.2">
      <c r="A122" s="1"/>
      <c r="B122" s="1"/>
      <c r="C122" s="1"/>
      <c r="D122" s="1"/>
      <c r="E122" s="1"/>
      <c r="F122" s="1"/>
      <c r="G122" s="1"/>
      <c r="H122" s="1"/>
      <c r="I122" s="1"/>
    </row>
    <row r="123" spans="1:9" x14ac:dyDescent="0.2">
      <c r="A123" s="1"/>
      <c r="B123" s="1"/>
      <c r="C123" s="1"/>
      <c r="D123" s="1"/>
      <c r="E123" s="1"/>
      <c r="F123" s="1"/>
      <c r="G123" s="1"/>
      <c r="H123" s="1"/>
      <c r="I123" s="1"/>
    </row>
    <row r="124" spans="1:9" x14ac:dyDescent="0.2">
      <c r="A124" s="1"/>
      <c r="B124" s="1"/>
      <c r="C124" s="1"/>
      <c r="D124" s="1"/>
      <c r="E124" s="1"/>
      <c r="F124" s="1"/>
      <c r="G124" s="1"/>
      <c r="H124" s="1"/>
      <c r="I124" s="1"/>
    </row>
    <row r="125" spans="1:9" x14ac:dyDescent="0.2">
      <c r="A125" s="1"/>
      <c r="B125" s="1"/>
      <c r="C125" s="1"/>
      <c r="D125" s="1"/>
      <c r="E125" s="1"/>
      <c r="F125" s="1"/>
      <c r="G125" s="1"/>
      <c r="H125" s="1"/>
      <c r="I125" s="1"/>
    </row>
    <row r="126" spans="1:9" x14ac:dyDescent="0.2">
      <c r="A126" s="1"/>
      <c r="B126" s="1"/>
      <c r="C126" s="1"/>
      <c r="D126" s="1"/>
      <c r="E126" s="1"/>
      <c r="F126" s="1"/>
      <c r="G126" s="1"/>
      <c r="H126" s="1"/>
      <c r="I126" s="1"/>
    </row>
    <row r="127" spans="1:9" x14ac:dyDescent="0.2">
      <c r="A127" s="1"/>
      <c r="B127" s="1"/>
      <c r="C127" s="1"/>
      <c r="D127" s="1"/>
      <c r="E127" s="1"/>
      <c r="F127" s="1"/>
      <c r="G127" s="1"/>
      <c r="H127" s="1"/>
      <c r="I127" s="1"/>
    </row>
    <row r="128" spans="1:9" x14ac:dyDescent="0.2">
      <c r="A128" s="1"/>
      <c r="B128" s="1"/>
      <c r="C128" s="1"/>
      <c r="D128" s="1"/>
      <c r="E128" s="1"/>
      <c r="F128" s="1"/>
      <c r="G128" s="1"/>
      <c r="H128" s="1"/>
      <c r="I128" s="1"/>
    </row>
    <row r="129" spans="1:9" x14ac:dyDescent="0.2">
      <c r="A129" s="1"/>
      <c r="B129" s="1"/>
      <c r="C129" s="1"/>
      <c r="D129" s="1"/>
      <c r="E129" s="1"/>
      <c r="F129" s="1"/>
      <c r="G129" s="1"/>
      <c r="H129" s="1"/>
      <c r="I129" s="1"/>
    </row>
    <row r="130" spans="1:9" x14ac:dyDescent="0.2">
      <c r="A130" s="1"/>
      <c r="B130" s="1"/>
      <c r="C130" s="1"/>
      <c r="D130" s="1"/>
      <c r="E130" s="1"/>
      <c r="F130" s="1"/>
      <c r="G130" s="1"/>
      <c r="H130" s="1"/>
      <c r="I130" s="1"/>
    </row>
    <row r="131" spans="1:9" x14ac:dyDescent="0.2">
      <c r="A131" s="1"/>
      <c r="B131" s="1"/>
      <c r="C131" s="1"/>
      <c r="D131" s="1"/>
      <c r="E131" s="1"/>
      <c r="F131" s="1"/>
      <c r="G131" s="1"/>
      <c r="H131" s="1"/>
      <c r="I131" s="1"/>
    </row>
    <row r="132" spans="1:9" x14ac:dyDescent="0.2">
      <c r="A132" s="1"/>
      <c r="B132" s="1"/>
      <c r="C132" s="1"/>
      <c r="D132" s="1"/>
      <c r="E132" s="1"/>
      <c r="F132" s="1"/>
      <c r="G132" s="1"/>
      <c r="H132" s="1"/>
      <c r="I132" s="1"/>
    </row>
    <row r="133" spans="1:9" x14ac:dyDescent="0.2">
      <c r="A133" s="1"/>
      <c r="B133" s="1"/>
      <c r="C133" s="1"/>
      <c r="D133" s="1"/>
      <c r="E133" s="1"/>
      <c r="F133" s="1"/>
      <c r="G133" s="1"/>
      <c r="H133" s="1"/>
      <c r="I133" s="1"/>
    </row>
    <row r="134" spans="1:9" x14ac:dyDescent="0.2">
      <c r="A134" s="1"/>
      <c r="B134" s="1"/>
      <c r="C134" s="1"/>
      <c r="D134" s="1"/>
      <c r="E134" s="1"/>
      <c r="F134" s="1"/>
      <c r="G134" s="1"/>
      <c r="H134" s="1"/>
      <c r="I134" s="1"/>
    </row>
    <row r="135" spans="1:9" x14ac:dyDescent="0.2">
      <c r="A135" s="1"/>
      <c r="B135" s="1"/>
      <c r="C135" s="1"/>
      <c r="D135" s="1"/>
      <c r="E135" s="1"/>
      <c r="F135" s="1"/>
      <c r="G135" s="1"/>
      <c r="H135" s="1"/>
      <c r="I135" s="1"/>
    </row>
    <row r="136" spans="1:9" x14ac:dyDescent="0.2">
      <c r="A136" s="1"/>
      <c r="B136" s="1"/>
      <c r="C136" s="1"/>
      <c r="D136" s="1"/>
      <c r="E136" s="1"/>
      <c r="F136" s="1"/>
      <c r="G136" s="1"/>
      <c r="H136" s="1"/>
      <c r="I136" s="1"/>
    </row>
    <row r="137" spans="1:9" x14ac:dyDescent="0.2">
      <c r="A137" s="1"/>
      <c r="B137" s="1"/>
      <c r="C137" s="1"/>
      <c r="D137" s="1"/>
      <c r="E137" s="1"/>
      <c r="F137" s="1"/>
      <c r="G137" s="1"/>
      <c r="H137" s="1"/>
      <c r="I137" s="1"/>
    </row>
    <row r="138" spans="1:9" x14ac:dyDescent="0.2">
      <c r="A138" s="1"/>
      <c r="B138" s="1"/>
      <c r="C138" s="1"/>
      <c r="D138" s="1"/>
      <c r="E138" s="1"/>
      <c r="F138" s="1"/>
      <c r="G138" s="1"/>
      <c r="H138" s="1"/>
      <c r="I138" s="1"/>
    </row>
    <row r="139" spans="1:9" x14ac:dyDescent="0.2">
      <c r="A139" s="1"/>
      <c r="B139" s="1"/>
      <c r="C139" s="1"/>
      <c r="D139" s="1"/>
      <c r="E139" s="1"/>
      <c r="F139" s="1"/>
      <c r="G139" s="1"/>
      <c r="H139" s="1"/>
      <c r="I139" s="1"/>
    </row>
    <row r="140" spans="1:9" x14ac:dyDescent="0.2">
      <c r="A140" s="1"/>
      <c r="B140" s="1"/>
      <c r="C140" s="1"/>
      <c r="D140" s="1"/>
      <c r="E140" s="1"/>
      <c r="F140" s="1"/>
      <c r="G140" s="1"/>
      <c r="H140" s="1"/>
      <c r="I140" s="1"/>
    </row>
    <row r="141" spans="1:9" x14ac:dyDescent="0.2">
      <c r="A141" s="1"/>
      <c r="B141" s="1"/>
      <c r="C141" s="1"/>
      <c r="D141" s="1"/>
      <c r="E141" s="1"/>
      <c r="F141" s="1"/>
      <c r="G141" s="1"/>
      <c r="H141" s="1"/>
      <c r="I141" s="1"/>
    </row>
    <row r="142" spans="1:9" x14ac:dyDescent="0.2">
      <c r="A142" s="1"/>
      <c r="B142" s="1"/>
      <c r="C142" s="1"/>
      <c r="D142" s="1"/>
      <c r="E142" s="1"/>
      <c r="F142" s="1"/>
      <c r="G142" s="1"/>
      <c r="H142" s="1"/>
      <c r="I142" s="1"/>
    </row>
    <row r="143" spans="1:9" x14ac:dyDescent="0.2">
      <c r="A143" s="1"/>
      <c r="B143" s="1"/>
      <c r="C143" s="1"/>
      <c r="D143" s="1"/>
      <c r="E143" s="1"/>
      <c r="F143" s="1"/>
      <c r="G143" s="1"/>
      <c r="H143" s="1"/>
      <c r="I143" s="1"/>
    </row>
    <row r="144" spans="1:9" x14ac:dyDescent="0.2">
      <c r="A144" s="1"/>
      <c r="B144" s="1"/>
      <c r="C144" s="1"/>
      <c r="D144" s="1"/>
      <c r="E144" s="1"/>
      <c r="F144" s="1"/>
      <c r="G144" s="1"/>
      <c r="H144" s="1"/>
      <c r="I144" s="1"/>
    </row>
    <row r="145" spans="1:9" x14ac:dyDescent="0.2">
      <c r="A145" s="1"/>
      <c r="B145" s="1"/>
      <c r="C145" s="1"/>
      <c r="D145" s="1"/>
      <c r="E145" s="1"/>
      <c r="F145" s="1"/>
      <c r="G145" s="1"/>
      <c r="H145" s="1"/>
      <c r="I145" s="1"/>
    </row>
    <row r="146" spans="1:9" x14ac:dyDescent="0.2">
      <c r="A146" s="1"/>
      <c r="B146" s="1"/>
      <c r="C146" s="1"/>
      <c r="D146" s="1"/>
      <c r="E146" s="1"/>
      <c r="F146" s="1"/>
      <c r="G146" s="1"/>
      <c r="H146" s="1"/>
      <c r="I146" s="1"/>
    </row>
    <row r="147" spans="1:9" x14ac:dyDescent="0.2">
      <c r="A147" s="1"/>
      <c r="B147" s="1"/>
      <c r="C147" s="1"/>
      <c r="D147" s="1"/>
      <c r="E147" s="1"/>
      <c r="F147" s="1"/>
      <c r="G147" s="1"/>
      <c r="H147" s="1"/>
      <c r="I147" s="1"/>
    </row>
    <row r="148" spans="1:9" x14ac:dyDescent="0.2">
      <c r="A148" s="1"/>
      <c r="B148" s="1"/>
      <c r="C148" s="1"/>
      <c r="D148" s="1"/>
      <c r="E148" s="1"/>
      <c r="F148" s="1"/>
      <c r="G148" s="1"/>
      <c r="H148" s="1"/>
      <c r="I148" s="1"/>
    </row>
    <row r="149" spans="1:9" x14ac:dyDescent="0.2">
      <c r="A149" s="1"/>
      <c r="B149" s="1"/>
      <c r="C149" s="1"/>
      <c r="D149" s="1"/>
      <c r="E149" s="1"/>
      <c r="F149" s="1"/>
      <c r="G149" s="1"/>
      <c r="H149" s="1"/>
      <c r="I149" s="1"/>
    </row>
    <row r="150" spans="1:9" x14ac:dyDescent="0.2">
      <c r="A150" s="1"/>
      <c r="B150" s="1"/>
      <c r="C150" s="1"/>
      <c r="D150" s="1"/>
      <c r="E150" s="1"/>
      <c r="F150" s="1"/>
      <c r="G150" s="1"/>
      <c r="H150" s="1"/>
      <c r="I150" s="1"/>
    </row>
    <row r="151" spans="1:9" x14ac:dyDescent="0.2">
      <c r="A151" s="1"/>
      <c r="B151" s="1"/>
      <c r="C151" s="1"/>
      <c r="D151" s="1"/>
      <c r="E151" s="1"/>
      <c r="F151" s="1"/>
      <c r="G151" s="1"/>
      <c r="H151" s="1"/>
      <c r="I151" s="1"/>
    </row>
    <row r="152" spans="1:9" x14ac:dyDescent="0.2">
      <c r="A152" s="1"/>
      <c r="B152" s="1"/>
      <c r="C152" s="1"/>
      <c r="D152" s="1"/>
      <c r="E152" s="1"/>
      <c r="F152" s="1"/>
      <c r="G152" s="1"/>
      <c r="H152" s="1"/>
      <c r="I152" s="1"/>
    </row>
    <row r="153" spans="1:9" x14ac:dyDescent="0.2">
      <c r="A153" s="1"/>
      <c r="B153" s="1"/>
      <c r="C153" s="1"/>
      <c r="D153" s="1"/>
      <c r="E153" s="1"/>
      <c r="F153" s="1"/>
      <c r="G153" s="1"/>
      <c r="H153" s="1"/>
      <c r="I153" s="1"/>
    </row>
    <row r="154" spans="1:9" x14ac:dyDescent="0.2">
      <c r="A154" s="1"/>
      <c r="B154" s="1"/>
      <c r="C154" s="1"/>
      <c r="D154" s="1"/>
      <c r="E154" s="1"/>
      <c r="F154" s="1"/>
      <c r="G154" s="1"/>
      <c r="H154" s="1"/>
      <c r="I154" s="1"/>
    </row>
    <row r="155" spans="1:9" x14ac:dyDescent="0.2">
      <c r="A155" s="1"/>
      <c r="B155" s="1"/>
      <c r="C155" s="1"/>
      <c r="D155" s="1"/>
      <c r="E155" s="1"/>
      <c r="F155" s="1"/>
      <c r="G155" s="1"/>
      <c r="H155" s="1"/>
      <c r="I155" s="1"/>
    </row>
    <row r="156" spans="1:9" x14ac:dyDescent="0.2">
      <c r="A156" s="1"/>
      <c r="B156" s="1"/>
      <c r="C156" s="1"/>
      <c r="D156" s="1"/>
      <c r="E156" s="1"/>
      <c r="F156" s="1"/>
      <c r="G156" s="1"/>
      <c r="H156" s="1"/>
      <c r="I156" s="1"/>
    </row>
    <row r="157" spans="1:9" x14ac:dyDescent="0.2">
      <c r="A157" s="1"/>
      <c r="B157" s="1"/>
      <c r="C157" s="1"/>
      <c r="D157" s="1"/>
      <c r="E157" s="1"/>
      <c r="F157" s="1"/>
      <c r="G157" s="1"/>
      <c r="H157" s="1"/>
      <c r="I157" s="1"/>
    </row>
    <row r="158" spans="1:9" x14ac:dyDescent="0.2">
      <c r="A158" s="1"/>
      <c r="B158" s="1"/>
      <c r="C158" s="1"/>
      <c r="D158" s="1"/>
      <c r="E158" s="1"/>
      <c r="F158" s="1"/>
      <c r="G158" s="1"/>
      <c r="H158" s="1"/>
      <c r="I158" s="1"/>
    </row>
    <row r="159" spans="1:9" x14ac:dyDescent="0.2">
      <c r="A159" s="1"/>
      <c r="B159" s="1"/>
      <c r="C159" s="1"/>
      <c r="D159" s="1"/>
      <c r="E159" s="1"/>
      <c r="F159" s="1"/>
      <c r="G159" s="1"/>
      <c r="H159" s="1"/>
      <c r="I159" s="1"/>
    </row>
    <row r="160" spans="1:9" x14ac:dyDescent="0.2">
      <c r="A160" s="1"/>
      <c r="B160" s="1"/>
      <c r="C160" s="1"/>
      <c r="D160" s="1"/>
      <c r="E160" s="1"/>
      <c r="F160" s="1"/>
      <c r="G160" s="1"/>
      <c r="H160" s="1"/>
      <c r="I160" s="1"/>
    </row>
    <row r="161" spans="1:9" x14ac:dyDescent="0.2">
      <c r="A161" s="1"/>
      <c r="B161" s="1"/>
      <c r="C161" s="1"/>
      <c r="D161" s="1"/>
      <c r="E161" s="1"/>
      <c r="F161" s="1"/>
      <c r="G161" s="1"/>
      <c r="H161" s="1"/>
      <c r="I161" s="1"/>
    </row>
    <row r="162" spans="1:9" x14ac:dyDescent="0.2">
      <c r="A162" s="1"/>
      <c r="B162" s="1"/>
      <c r="C162" s="1"/>
      <c r="D162" s="1"/>
      <c r="E162" s="1"/>
      <c r="F162" s="1"/>
      <c r="G162" s="1"/>
      <c r="H162" s="1"/>
      <c r="I162" s="1"/>
    </row>
    <row r="163" spans="1:9" x14ac:dyDescent="0.2">
      <c r="A163" s="1"/>
      <c r="B163" s="1"/>
      <c r="C163" s="1"/>
      <c r="D163" s="1"/>
      <c r="E163" s="1"/>
      <c r="F163" s="1"/>
      <c r="G163" s="1"/>
      <c r="H163" s="1"/>
      <c r="I163" s="1"/>
    </row>
    <row r="164" spans="1:9" x14ac:dyDescent="0.2">
      <c r="A164" s="1"/>
      <c r="B164" s="1"/>
      <c r="C164" s="1"/>
      <c r="D164" s="1"/>
      <c r="E164" s="1"/>
      <c r="F164" s="1"/>
      <c r="G164" s="1"/>
      <c r="H164" s="1"/>
      <c r="I164" s="1"/>
    </row>
    <row r="165" spans="1:9" x14ac:dyDescent="0.2">
      <c r="A165" s="1"/>
      <c r="B165" s="1"/>
      <c r="C165" s="1"/>
      <c r="D165" s="1"/>
      <c r="E165" s="1"/>
      <c r="F165" s="1"/>
      <c r="G165" s="1"/>
      <c r="H165" s="1"/>
      <c r="I165" s="1"/>
    </row>
    <row r="166" spans="1:9" x14ac:dyDescent="0.2">
      <c r="A166" s="1"/>
      <c r="B166" s="1"/>
      <c r="C166" s="1"/>
      <c r="D166" s="1"/>
      <c r="E166" s="1"/>
      <c r="F166" s="1"/>
      <c r="G166" s="1"/>
      <c r="H166" s="1"/>
      <c r="I166" s="1"/>
    </row>
    <row r="167" spans="1:9" x14ac:dyDescent="0.2">
      <c r="A167" s="1"/>
      <c r="B167" s="1"/>
      <c r="C167" s="1"/>
      <c r="D167" s="1"/>
      <c r="E167" s="1"/>
      <c r="F167" s="1"/>
      <c r="G167" s="1"/>
      <c r="H167" s="1"/>
      <c r="I167" s="1"/>
    </row>
    <row r="168" spans="1:9" x14ac:dyDescent="0.2">
      <c r="A168" s="1"/>
      <c r="B168" s="1"/>
      <c r="C168" s="1"/>
      <c r="D168" s="1"/>
      <c r="E168" s="1"/>
      <c r="F168" s="1"/>
      <c r="G168" s="1"/>
      <c r="H168" s="1"/>
      <c r="I168" s="1"/>
    </row>
    <row r="169" spans="1:9" x14ac:dyDescent="0.2">
      <c r="A169" s="1"/>
      <c r="B169" s="1"/>
      <c r="C169" s="1"/>
      <c r="D169" s="1"/>
      <c r="E169" s="1"/>
      <c r="F169" s="1"/>
      <c r="G169" s="1"/>
      <c r="H169" s="1"/>
      <c r="I169" s="1"/>
    </row>
    <row r="170" spans="1:9" x14ac:dyDescent="0.2">
      <c r="A170" s="1"/>
      <c r="B170" s="1"/>
      <c r="C170" s="1"/>
      <c r="D170" s="1"/>
      <c r="E170" s="1"/>
      <c r="F170" s="1"/>
      <c r="G170" s="1"/>
      <c r="H170" s="1"/>
      <c r="I170" s="1"/>
    </row>
    <row r="171" spans="1:9" x14ac:dyDescent="0.2">
      <c r="A171" s="1"/>
      <c r="B171" s="1"/>
      <c r="C171" s="1"/>
      <c r="D171" s="1"/>
      <c r="E171" s="1"/>
      <c r="F171" s="1"/>
      <c r="G171" s="1"/>
      <c r="H171" s="1"/>
      <c r="I171" s="1"/>
    </row>
    <row r="172" spans="1:9" x14ac:dyDescent="0.2">
      <c r="A172" s="1"/>
      <c r="B172" s="1"/>
      <c r="C172" s="1"/>
      <c r="D172" s="1"/>
      <c r="E172" s="1"/>
      <c r="F172" s="1"/>
      <c r="G172" s="1"/>
      <c r="H172" s="1"/>
      <c r="I172" s="1"/>
    </row>
    <row r="173" spans="1:9" x14ac:dyDescent="0.2">
      <c r="A173" s="1"/>
      <c r="B173" s="1"/>
      <c r="C173" s="1"/>
      <c r="D173" s="1"/>
      <c r="E173" s="1"/>
      <c r="F173" s="1"/>
      <c r="G173" s="1"/>
      <c r="H173" s="1"/>
      <c r="I173" s="1"/>
    </row>
    <row r="174" spans="1:9" x14ac:dyDescent="0.2">
      <c r="A174" s="1"/>
      <c r="B174" s="1"/>
      <c r="C174" s="1"/>
      <c r="D174" s="1"/>
      <c r="E174" s="1"/>
      <c r="F174" s="1"/>
      <c r="G174" s="1"/>
      <c r="H174" s="1"/>
      <c r="I174" s="1"/>
    </row>
    <row r="175" spans="1:9" x14ac:dyDescent="0.2">
      <c r="A175" s="1"/>
      <c r="B175" s="1"/>
      <c r="C175" s="1"/>
      <c r="D175" s="1"/>
      <c r="E175" s="1"/>
      <c r="F175" s="1"/>
      <c r="G175" s="1"/>
      <c r="H175" s="1"/>
      <c r="I175" s="1"/>
    </row>
    <row r="176" spans="1:9" x14ac:dyDescent="0.2">
      <c r="A176" s="1"/>
      <c r="B176" s="1"/>
      <c r="C176" s="1"/>
      <c r="D176" s="1"/>
      <c r="E176" s="1"/>
      <c r="F176" s="1"/>
      <c r="G176" s="1"/>
      <c r="H176" s="1"/>
      <c r="I176" s="1"/>
    </row>
    <row r="177" spans="1:9" x14ac:dyDescent="0.2">
      <c r="A177" s="1"/>
      <c r="B177" s="1"/>
      <c r="C177" s="1"/>
      <c r="D177" s="1"/>
      <c r="E177" s="1"/>
      <c r="F177" s="1"/>
      <c r="G177" s="1"/>
      <c r="H177" s="1"/>
      <c r="I177" s="1"/>
    </row>
    <row r="178" spans="1:9" x14ac:dyDescent="0.2">
      <c r="A178" s="1"/>
      <c r="B178" s="1"/>
      <c r="C178" s="1"/>
      <c r="D178" s="1"/>
      <c r="E178" s="1"/>
      <c r="F178" s="1"/>
      <c r="G178" s="1"/>
      <c r="H178" s="1"/>
      <c r="I178" s="1"/>
    </row>
    <row r="179" spans="1:9" x14ac:dyDescent="0.2">
      <c r="A179" s="1"/>
      <c r="B179" s="1"/>
      <c r="C179" s="1"/>
      <c r="D179" s="1"/>
      <c r="E179" s="1"/>
      <c r="F179" s="1"/>
      <c r="G179" s="1"/>
      <c r="H179" s="1"/>
      <c r="I179" s="1"/>
    </row>
    <row r="180" spans="1:9" x14ac:dyDescent="0.2">
      <c r="A180" s="1"/>
      <c r="B180" s="1"/>
      <c r="C180" s="1"/>
      <c r="D180" s="1"/>
      <c r="E180" s="1"/>
      <c r="F180" s="1"/>
      <c r="G180" s="1"/>
      <c r="H180" s="1"/>
      <c r="I180" s="1"/>
    </row>
    <row r="181" spans="1:9" x14ac:dyDescent="0.2">
      <c r="A181" s="1"/>
      <c r="B181" s="1"/>
      <c r="C181" s="1"/>
      <c r="D181" s="1"/>
      <c r="E181" s="1"/>
      <c r="F181" s="1"/>
      <c r="G181" s="1"/>
      <c r="H181" s="1"/>
      <c r="I181" s="1"/>
    </row>
    <row r="182" spans="1:9" x14ac:dyDescent="0.2">
      <c r="A182" s="1"/>
      <c r="B182" s="1"/>
      <c r="C182" s="1"/>
      <c r="D182" s="1"/>
      <c r="E182" s="1"/>
      <c r="F182" s="1"/>
      <c r="G182" s="1"/>
      <c r="H182" s="1"/>
      <c r="I182" s="1"/>
    </row>
    <row r="183" spans="1:9" x14ac:dyDescent="0.2">
      <c r="A183" s="1"/>
      <c r="B183" s="1"/>
      <c r="C183" s="1"/>
      <c r="D183" s="1"/>
      <c r="E183" s="1"/>
      <c r="F183" s="1"/>
      <c r="G183" s="1"/>
      <c r="H183" s="1"/>
      <c r="I183" s="1"/>
    </row>
    <row r="184" spans="1:9" x14ac:dyDescent="0.2">
      <c r="A184" s="1"/>
      <c r="B184" s="1"/>
      <c r="C184" s="1"/>
      <c r="D184" s="1"/>
      <c r="E184" s="1"/>
      <c r="F184" s="1"/>
      <c r="G184" s="1"/>
      <c r="H184" s="1"/>
      <c r="I184" s="1"/>
    </row>
    <row r="185" spans="1:9" x14ac:dyDescent="0.2">
      <c r="A185" s="1"/>
      <c r="B185" s="1"/>
      <c r="C185" s="1"/>
      <c r="D185" s="1"/>
      <c r="E185" s="1"/>
      <c r="F185" s="1"/>
      <c r="G185" s="1"/>
      <c r="H185" s="1"/>
      <c r="I185" s="1"/>
    </row>
    <row r="186" spans="1:9" x14ac:dyDescent="0.2">
      <c r="A186" s="1"/>
      <c r="B186" s="1"/>
      <c r="C186" s="1"/>
      <c r="D186" s="1"/>
      <c r="E186" s="1"/>
      <c r="F186" s="1"/>
      <c r="G186" s="1"/>
      <c r="H186" s="1"/>
      <c r="I186" s="1"/>
    </row>
    <row r="187" spans="1:9" x14ac:dyDescent="0.2">
      <c r="A187" s="1"/>
      <c r="B187" s="1"/>
      <c r="C187" s="1"/>
      <c r="D187" s="1"/>
      <c r="E187" s="1"/>
      <c r="F187" s="1"/>
      <c r="G187" s="1"/>
      <c r="H187" s="1"/>
      <c r="I187" s="1"/>
    </row>
    <row r="188" spans="1:9" x14ac:dyDescent="0.2">
      <c r="A188" s="1"/>
      <c r="B188" s="1"/>
      <c r="C188" s="1"/>
      <c r="D188" s="1"/>
      <c r="E188" s="1"/>
      <c r="F188" s="1"/>
      <c r="G188" s="1"/>
      <c r="H188" s="1"/>
      <c r="I188" s="1"/>
    </row>
    <row r="189" spans="1:9" x14ac:dyDescent="0.2">
      <c r="A189" s="1"/>
      <c r="B189" s="1"/>
      <c r="C189" s="1"/>
      <c r="D189" s="1"/>
      <c r="E189" s="1"/>
      <c r="F189" s="1"/>
      <c r="G189" s="1"/>
      <c r="H189" s="1"/>
      <c r="I189" s="1"/>
    </row>
    <row r="190" spans="1:9" x14ac:dyDescent="0.2">
      <c r="A190" s="1"/>
      <c r="B190" s="1"/>
      <c r="C190" s="1"/>
      <c r="D190" s="1"/>
      <c r="E190" s="1"/>
      <c r="F190" s="1"/>
      <c r="G190" s="1"/>
      <c r="H190" s="1"/>
      <c r="I190" s="1"/>
    </row>
    <row r="191" spans="1:9" x14ac:dyDescent="0.2">
      <c r="A191" s="1"/>
      <c r="B191" s="1"/>
      <c r="C191" s="1"/>
      <c r="D191" s="1"/>
      <c r="E191" s="1"/>
      <c r="F191" s="1"/>
      <c r="G191" s="1"/>
      <c r="H191" s="1"/>
      <c r="I191" s="1"/>
    </row>
    <row r="192" spans="1:9" x14ac:dyDescent="0.2">
      <c r="A192" s="1"/>
      <c r="B192" s="1"/>
      <c r="C192" s="1"/>
      <c r="D192" s="1"/>
      <c r="E192" s="1"/>
      <c r="F192" s="1"/>
      <c r="G192" s="1"/>
      <c r="H192" s="1"/>
      <c r="I192" s="1"/>
    </row>
    <row r="193" spans="1:9" x14ac:dyDescent="0.2">
      <c r="A193" s="1"/>
      <c r="B193" s="1"/>
      <c r="C193" s="1"/>
      <c r="D193" s="1"/>
      <c r="E193" s="1"/>
      <c r="F193" s="1"/>
      <c r="G193" s="1"/>
      <c r="H193" s="1"/>
      <c r="I193" s="1"/>
    </row>
    <row r="194" spans="1:9" x14ac:dyDescent="0.2">
      <c r="A194" s="1"/>
      <c r="B194" s="1"/>
      <c r="C194" s="1"/>
      <c r="D194" s="1"/>
      <c r="E194" s="1"/>
      <c r="F194" s="1"/>
      <c r="G194" s="1"/>
      <c r="H194" s="1"/>
      <c r="I194" s="1"/>
    </row>
    <row r="195" spans="1:9" x14ac:dyDescent="0.2">
      <c r="A195" s="1"/>
      <c r="B195" s="1"/>
      <c r="C195" s="1"/>
      <c r="D195" s="1"/>
      <c r="E195" s="1"/>
      <c r="F195" s="1"/>
      <c r="G195" s="1"/>
      <c r="H195" s="1"/>
      <c r="I195" s="1"/>
    </row>
    <row r="196" spans="1:9" x14ac:dyDescent="0.2">
      <c r="A196" s="1"/>
      <c r="B196" s="1"/>
      <c r="C196" s="1"/>
      <c r="D196" s="1"/>
      <c r="E196" s="1"/>
      <c r="F196" s="1"/>
      <c r="G196" s="1"/>
      <c r="H196" s="1"/>
      <c r="I196" s="1"/>
    </row>
    <row r="197" spans="1:9" x14ac:dyDescent="0.2">
      <c r="A197" s="1"/>
      <c r="B197" s="1"/>
      <c r="C197" s="1"/>
      <c r="D197" s="1"/>
      <c r="E197" s="1"/>
      <c r="F197" s="1"/>
      <c r="G197" s="1"/>
      <c r="H197" s="1"/>
      <c r="I197" s="1"/>
    </row>
    <row r="198" spans="1:9" x14ac:dyDescent="0.2">
      <c r="A198" s="1"/>
      <c r="B198" s="1"/>
      <c r="C198" s="1"/>
      <c r="D198" s="1"/>
      <c r="E198" s="1"/>
      <c r="F198" s="1"/>
      <c r="G198" s="1"/>
      <c r="H198" s="1"/>
      <c r="I198" s="1"/>
    </row>
    <row r="199" spans="1:9" x14ac:dyDescent="0.2">
      <c r="A199" s="1"/>
      <c r="B199" s="1"/>
      <c r="C199" s="1"/>
      <c r="D199" s="1"/>
      <c r="E199" s="1"/>
      <c r="F199" s="1"/>
      <c r="G199" s="1"/>
      <c r="H199" s="1"/>
      <c r="I199" s="1"/>
    </row>
    <row r="200" spans="1:9" x14ac:dyDescent="0.2">
      <c r="A200" s="1"/>
      <c r="B200" s="1"/>
      <c r="C200" s="1"/>
      <c r="D200" s="1"/>
      <c r="E200" s="1"/>
      <c r="F200" s="1"/>
      <c r="G200" s="1"/>
      <c r="H200" s="1"/>
      <c r="I200" s="1"/>
    </row>
    <row r="201" spans="1:9" x14ac:dyDescent="0.2">
      <c r="A201" s="1"/>
      <c r="B201" s="1"/>
      <c r="C201" s="1"/>
      <c r="D201" s="1"/>
      <c r="E201" s="1"/>
      <c r="F201" s="1"/>
      <c r="G201" s="1"/>
      <c r="H201" s="1"/>
      <c r="I201" s="1"/>
    </row>
    <row r="202" spans="1:9" x14ac:dyDescent="0.2">
      <c r="A202" s="1"/>
      <c r="B202" s="1"/>
      <c r="C202" s="1"/>
      <c r="D202" s="1"/>
      <c r="E202" s="1"/>
      <c r="F202" s="1"/>
      <c r="G202" s="1"/>
      <c r="H202" s="1"/>
      <c r="I202" s="1"/>
    </row>
    <row r="203" spans="1:9" x14ac:dyDescent="0.2">
      <c r="A203" s="1"/>
      <c r="B203" s="1"/>
      <c r="C203" s="1"/>
      <c r="D203" s="1"/>
      <c r="E203" s="1"/>
      <c r="F203" s="1"/>
      <c r="G203" s="1"/>
      <c r="H203" s="1"/>
      <c r="I203" s="1"/>
    </row>
    <row r="204" spans="1:9" x14ac:dyDescent="0.2">
      <c r="A204" s="1"/>
      <c r="B204" s="1"/>
      <c r="C204" s="1"/>
      <c r="D204" s="1"/>
      <c r="E204" s="1"/>
      <c r="F204" s="1"/>
      <c r="G204" s="1"/>
      <c r="H204" s="1"/>
      <c r="I204" s="1"/>
    </row>
    <row r="205" spans="1:9" x14ac:dyDescent="0.2">
      <c r="A205" s="1"/>
      <c r="B205" s="1"/>
      <c r="C205" s="1"/>
      <c r="D205" s="1"/>
      <c r="E205" s="1"/>
      <c r="F205" s="1"/>
      <c r="G205" s="1"/>
      <c r="H205" s="1"/>
      <c r="I205" s="1"/>
    </row>
    <row r="206" spans="1:9" x14ac:dyDescent="0.2">
      <c r="A206" s="1"/>
      <c r="B206" s="1"/>
      <c r="C206" s="1"/>
      <c r="D206" s="1"/>
      <c r="E206" s="1"/>
      <c r="F206" s="1"/>
      <c r="G206" s="1"/>
      <c r="H206" s="1"/>
      <c r="I206" s="1"/>
    </row>
    <row r="207" spans="1:9" x14ac:dyDescent="0.2">
      <c r="A207" s="1"/>
      <c r="B207" s="1"/>
      <c r="C207" s="1"/>
      <c r="D207" s="1"/>
      <c r="E207" s="1"/>
      <c r="F207" s="1"/>
      <c r="G207" s="1"/>
      <c r="H207" s="1"/>
      <c r="I207" s="1"/>
    </row>
    <row r="208" spans="1:9" x14ac:dyDescent="0.2">
      <c r="A208" s="1"/>
      <c r="B208" s="1"/>
      <c r="C208" s="1"/>
      <c r="D208" s="1"/>
      <c r="E208" s="1"/>
      <c r="F208" s="1"/>
      <c r="G208" s="1"/>
      <c r="H208" s="1"/>
      <c r="I208" s="1"/>
    </row>
    <row r="209" spans="2:9" x14ac:dyDescent="0.2">
      <c r="B209" s="1"/>
      <c r="C209" s="1"/>
      <c r="D209" s="1"/>
      <c r="E209" s="1"/>
      <c r="F209" s="1"/>
      <c r="G209" s="1"/>
      <c r="H209" s="1"/>
      <c r="I209" s="1"/>
    </row>
  </sheetData>
  <sheetProtection algorithmName="SHA-512" hashValue="bPJvmeqS0QIq7y8GQRYo8ZVSgXODFQzZ6EuN5/iTTTdrQFhtzFDDcvw7lJh2iGguRs8bLFMH7057IJqG6AN1XA==" saltValue="RC/RWASINcwT4n3INsLSOw==" spinCount="100000" sheet="1" objects="1" scenarios="1"/>
  <mergeCells count="25">
    <mergeCell ref="J71:L71"/>
    <mergeCell ref="J53:Q54"/>
    <mergeCell ref="J56:Q56"/>
    <mergeCell ref="J58:Q58"/>
    <mergeCell ref="J59:Q59"/>
    <mergeCell ref="J60:Q60"/>
    <mergeCell ref="J61:Q61"/>
    <mergeCell ref="J63:Q63"/>
    <mergeCell ref="J64:Q65"/>
    <mergeCell ref="J66:Q66"/>
    <mergeCell ref="A1:I1"/>
    <mergeCell ref="L51:O51"/>
    <mergeCell ref="P14:Q16"/>
    <mergeCell ref="P34:Q35"/>
    <mergeCell ref="A2:I2"/>
    <mergeCell ref="K3:P3"/>
    <mergeCell ref="K27:P27"/>
    <mergeCell ref="P38:Q39"/>
    <mergeCell ref="B10:H10"/>
    <mergeCell ref="P11:Q12"/>
    <mergeCell ref="F18:I18"/>
    <mergeCell ref="F19:I19"/>
    <mergeCell ref="A8:H8"/>
    <mergeCell ref="P30:Q32"/>
    <mergeCell ref="P7:Q9"/>
  </mergeCells>
  <hyperlinks>
    <hyperlink ref="F18" r:id="rId1" display="High Intensity Rainfall System V3"/>
    <hyperlink ref="F19:I19" r:id="rId2" display="NZBC E1"/>
    <hyperlink ref="F18:I18" r:id="rId3" display="NIWA High Intensity Rainfall System V4"/>
  </hyperlinks>
  <pageMargins left="0.7" right="0.7" top="0.90686274509803921" bottom="0.75" header="0.3" footer="0.3"/>
  <pageSetup paperSize="9" orientation="portrait" r:id="rId4"/>
  <headerFooter differentFirst="1">
    <oddFooter>&amp;L&amp;9CS 4.4 Revision: 1&amp;C&amp;9Page &amp;P of &amp;N&amp;R&amp;9Last Updated:19/06/2019</oddFooter>
    <firstHeader>&amp;L&amp;20&amp;K04-022CS 4.4 Stormwater
Soak Pit Calculation&amp;R&amp;G</firstHead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topLeftCell="A2" zoomScaleNormal="100" workbookViewId="0">
      <selection activeCell="A2" sqref="A2"/>
    </sheetView>
  </sheetViews>
  <sheetFormatPr defaultRowHeight="14.25" x14ac:dyDescent="0.2"/>
  <sheetData/>
  <sheetProtection algorithmName="SHA-512" hashValue="kkSXWQ7KzoKhoNhdOSysLb/nhTUG2iRN3QKBLVSDWVOupBZMuiFdfq9DWHvkhelvEbAVg4COcGHjgZmoirekYw==" saltValue="EQ5lsbSVYs/hRmAaOpWPHQ==" spinCount="100000"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Guideance</vt:lpstr>
      <vt:lpstr>Guideance!_GoBack</vt:lpstr>
    </vt:vector>
  </TitlesOfParts>
  <Company>QLDC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Wilkinson</dc:creator>
  <cp:lastModifiedBy>Jill Ryan</cp:lastModifiedBy>
  <cp:lastPrinted>2019-06-06T01:49:34Z</cp:lastPrinted>
  <dcterms:created xsi:type="dcterms:W3CDTF">2011-09-23T01:46:51Z</dcterms:created>
  <dcterms:modified xsi:type="dcterms:W3CDTF">2019-06-19T00:15:59Z</dcterms:modified>
</cp:coreProperties>
</file>